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tilisateur\Documents\AAPRISS\Formations\Urbanisme et santé\Formation ARS\Module 2\Jour J\"/>
    </mc:Choice>
  </mc:AlternateContent>
  <xr:revisionPtr revIDLastSave="0" documentId="13_ncr:1_{DF30AB6D-03AE-4660-B753-9780AE330D85}" xr6:coauthVersionLast="36" xr6:coauthVersionMax="36" xr10:uidLastSave="{00000000-0000-0000-0000-000000000000}"/>
  <bookViews>
    <workbookView xWindow="0" yWindow="0" windowWidth="20750" windowHeight="10460" xr2:uid="{00000000-000D-0000-FFFF-FFFF00000000}"/>
  </bookViews>
  <sheets>
    <sheet name="Grille_de_dépistage" sheetId="1" r:id="rId1"/>
    <sheet name="Compte_rendu_Depistage" sheetId="2" r:id="rId2"/>
  </sheets>
  <calcPr calcId="191029"/>
</workbook>
</file>

<file path=xl/calcChain.xml><?xml version="1.0" encoding="utf-8"?>
<calcChain xmlns="http://schemas.openxmlformats.org/spreadsheetml/2006/main">
  <c r="H11" i="1" l="1"/>
  <c r="H41" i="1" l="1"/>
  <c r="F16" i="2" s="1"/>
  <c r="H37" i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61" i="1"/>
  <c r="D61" i="1"/>
  <c r="C61" i="1"/>
  <c r="B61" i="1"/>
  <c r="H58" i="1"/>
  <c r="F24" i="2" s="1"/>
  <c r="H55" i="1"/>
  <c r="E23" i="2" s="1"/>
  <c r="H52" i="1"/>
  <c r="C22" i="2" s="1"/>
  <c r="H51" i="1"/>
  <c r="F21" i="2" s="1"/>
  <c r="H50" i="1"/>
  <c r="F20" i="2" s="1"/>
  <c r="H49" i="1"/>
  <c r="E19" i="2" s="1"/>
  <c r="H48" i="1"/>
  <c r="C18" i="2" s="1"/>
  <c r="H45" i="1"/>
  <c r="F17" i="2" s="1"/>
  <c r="H43" i="1"/>
  <c r="H39" i="1"/>
  <c r="E15" i="2" s="1"/>
  <c r="H35" i="1"/>
  <c r="C14" i="2" s="1"/>
  <c r="H32" i="1"/>
  <c r="H30" i="1"/>
  <c r="F13" i="2" s="1"/>
  <c r="H28" i="1"/>
  <c r="F12" i="2" s="1"/>
  <c r="H25" i="1"/>
  <c r="E11" i="2" s="1"/>
  <c r="H24" i="1"/>
  <c r="C10" i="2" s="1"/>
  <c r="H23" i="1"/>
  <c r="F9" i="2" s="1"/>
  <c r="H20" i="1"/>
  <c r="F8" i="2" s="1"/>
  <c r="H19" i="1"/>
  <c r="E7" i="2" s="1"/>
  <c r="H18" i="1"/>
  <c r="C6" i="2" s="1"/>
  <c r="H16" i="1"/>
  <c r="H14" i="1"/>
  <c r="F5" i="2" s="1"/>
  <c r="H9" i="1"/>
  <c r="F4" i="2" s="1"/>
  <c r="H7" i="1"/>
  <c r="E3" i="2" s="1"/>
  <c r="F3" i="2" l="1"/>
  <c r="B5" i="2"/>
  <c r="D6" i="2"/>
  <c r="F7" i="2"/>
  <c r="B9" i="2"/>
  <c r="D10" i="2"/>
  <c r="F11" i="2"/>
  <c r="B13" i="2"/>
  <c r="D14" i="2"/>
  <c r="F15" i="2"/>
  <c r="B17" i="2"/>
  <c r="D18" i="2"/>
  <c r="F19" i="2"/>
  <c r="B21" i="2"/>
  <c r="D22" i="2"/>
  <c r="F23" i="2"/>
  <c r="C5" i="2"/>
  <c r="E6" i="2"/>
  <c r="C9" i="2"/>
  <c r="E10" i="2"/>
  <c r="C13" i="2"/>
  <c r="E14" i="2"/>
  <c r="C17" i="2"/>
  <c r="E18" i="2"/>
  <c r="C21" i="2"/>
  <c r="E22" i="2"/>
  <c r="B4" i="2"/>
  <c r="D5" i="2"/>
  <c r="F6" i="2"/>
  <c r="B8" i="2"/>
  <c r="D9" i="2"/>
  <c r="F10" i="2"/>
  <c r="B12" i="2"/>
  <c r="D13" i="2"/>
  <c r="F14" i="2"/>
  <c r="B16" i="2"/>
  <c r="D17" i="2"/>
  <c r="F18" i="2"/>
  <c r="B20" i="2"/>
  <c r="D21" i="2"/>
  <c r="F22" i="2"/>
  <c r="B24" i="2"/>
  <c r="C4" i="2"/>
  <c r="E5" i="2"/>
  <c r="C8" i="2"/>
  <c r="E9" i="2"/>
  <c r="C12" i="2"/>
  <c r="E13" i="2"/>
  <c r="C16" i="2"/>
  <c r="E17" i="2"/>
  <c r="C20" i="2"/>
  <c r="E21" i="2"/>
  <c r="C24" i="2"/>
  <c r="B3" i="2"/>
  <c r="D4" i="2"/>
  <c r="B7" i="2"/>
  <c r="D8" i="2"/>
  <c r="B11" i="2"/>
  <c r="D12" i="2"/>
  <c r="B15" i="2"/>
  <c r="D16" i="2"/>
  <c r="B19" i="2"/>
  <c r="D20" i="2"/>
  <c r="B23" i="2"/>
  <c r="D24" i="2"/>
  <c r="C3" i="2"/>
  <c r="E4" i="2"/>
  <c r="C7" i="2"/>
  <c r="E8" i="2"/>
  <c r="C11" i="2"/>
  <c r="E12" i="2"/>
  <c r="C15" i="2"/>
  <c r="E16" i="2"/>
  <c r="C19" i="2"/>
  <c r="E20" i="2"/>
  <c r="C23" i="2"/>
  <c r="E24" i="2"/>
  <c r="D3" i="2"/>
  <c r="B6" i="2"/>
  <c r="D7" i="2"/>
  <c r="B10" i="2"/>
  <c r="D11" i="2"/>
  <c r="B14" i="2"/>
  <c r="D15" i="2"/>
  <c r="B18" i="2"/>
  <c r="D19" i="2"/>
  <c r="B22" i="2"/>
  <c r="D23" i="2"/>
</calcChain>
</file>

<file path=xl/sharedStrings.xml><?xml version="1.0" encoding="utf-8"?>
<sst xmlns="http://schemas.openxmlformats.org/spreadsheetml/2006/main" count="301" uniqueCount="90">
  <si>
    <t>Déterminants de la santé</t>
  </si>
  <si>
    <t>Impact inconnu</t>
  </si>
  <si>
    <t>Points de vigilance sur le projet/ Leviers identifiés</t>
  </si>
  <si>
    <t>Recommandations</t>
  </si>
  <si>
    <r>
      <rPr>
        <sz val="10"/>
        <color rgb="FF000000"/>
        <rFont val="Calibri"/>
        <family val="2"/>
      </rPr>
      <t>Impact très négatif = -2</t>
    </r>
    <r>
      <rPr>
        <sz val="10"/>
        <color rgb="FF000000"/>
        <rFont val="Calibri"/>
        <family val="2"/>
      </rPr>
      <t xml:space="preserve">
Impact négatif = -1</t>
    </r>
    <r>
      <rPr>
        <sz val="10"/>
        <color rgb="FF000000"/>
        <rFont val="Calibri"/>
        <family val="2"/>
      </rPr>
      <t xml:space="preserve">
Pas d'impact = 0</t>
    </r>
    <r>
      <rPr>
        <sz val="10"/>
        <color rgb="FF000000"/>
        <rFont val="Calibri"/>
        <family val="2"/>
      </rPr>
      <t xml:space="preserve">
Impact positif =1</t>
    </r>
    <r>
      <rPr>
        <sz val="10"/>
        <color rgb="FF000000"/>
        <rFont val="Calibri"/>
        <family val="2"/>
      </rPr>
      <t xml:space="preserve">
Impact très positif = 2</t>
    </r>
  </si>
  <si>
    <t>COMPORTEMENTS INDIVIDUELS</t>
  </si>
  <si>
    <t>Populations</t>
  </si>
  <si>
    <t>Aisées</t>
  </si>
  <si>
    <t>Moyennes Sup</t>
  </si>
  <si>
    <t>Moyennes inf</t>
  </si>
  <si>
    <t>Modestes</t>
  </si>
  <si>
    <r>
      <rPr>
        <b/>
        <sz val="10"/>
        <color rgb="FF000000"/>
        <rFont val="Calibri"/>
        <family val="2"/>
      </rPr>
      <t xml:space="preserve">1. Quel impact le projet aura t-il </t>
    </r>
    <r>
      <rPr>
        <b/>
        <sz val="10"/>
        <color rgb="FF000000"/>
        <rFont val="Calibri"/>
        <family val="2"/>
      </rPr>
      <t xml:space="preserve">sur  la manière dont les </t>
    </r>
    <r>
      <rPr>
        <b/>
        <sz val="10"/>
        <color rgb="FF000000"/>
        <rFont val="Calibri"/>
        <family val="2"/>
      </rPr>
      <t>populations s’alimentent 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L'accessibilité aux commerces </t>
    </r>
    <r>
      <rPr>
        <sz val="8"/>
        <color rgb="FF000000"/>
        <rFont val="Calibri"/>
        <family val="2"/>
      </rPr>
      <t xml:space="preserve">a-t-elle été pensée ?  De l'agriculture </t>
    </r>
    <r>
      <rPr>
        <sz val="8"/>
        <color rgb="FF000000"/>
        <rFont val="Calibri"/>
        <family val="2"/>
      </rPr>
      <t xml:space="preserve">biologique, des jardins collectifs  ou des </t>
    </r>
    <r>
      <rPr>
        <sz val="8"/>
        <color rgb="FF000000"/>
        <rFont val="Calibri"/>
        <family val="2"/>
      </rPr>
      <t xml:space="preserve">marchés plein vent, sont ils prévus ?  Y'a t-il </t>
    </r>
    <r>
      <rPr>
        <sz val="8"/>
        <color rgb="FF000000"/>
        <rFont val="Calibri"/>
        <family val="2"/>
      </rPr>
      <t xml:space="preserve">des fastfood, restaurants situés près </t>
    </r>
    <r>
      <rPr>
        <sz val="8"/>
        <color rgb="FF000000"/>
        <rFont val="Calibri"/>
        <family val="2"/>
      </rPr>
      <t xml:space="preserve">d'habitations ou écoles, quelles </t>
    </r>
    <r>
      <rPr>
        <sz val="8"/>
        <color rgb="FF000000"/>
        <rFont val="Calibri"/>
        <family val="2"/>
      </rPr>
      <t>habitations ?...</t>
    </r>
  </si>
  <si>
    <t>-</t>
  </si>
  <si>
    <t>Populations et populations spécifiques</t>
  </si>
  <si>
    <r>
      <rPr>
        <b/>
        <sz val="10"/>
        <color rgb="FF000000"/>
        <rFont val="Calibri"/>
        <family val="2"/>
      </rPr>
      <t xml:space="preserve">2. Quel impact peut-il avoir sur la </t>
    </r>
    <r>
      <rPr>
        <b/>
        <sz val="10"/>
        <color rgb="FF000000"/>
        <rFont val="Calibri"/>
        <family val="2"/>
      </rPr>
      <t xml:space="preserve">capacité des personnes à faire de </t>
    </r>
    <r>
      <rPr>
        <b/>
        <sz val="10"/>
        <color rgb="FF000000"/>
        <rFont val="Calibri"/>
        <family val="2"/>
      </rPr>
      <t>l’activité physique ?</t>
    </r>
    <r>
      <rPr>
        <b/>
        <sz val="10"/>
        <color rgb="FF000000"/>
        <rFont val="Calibri"/>
        <family val="2"/>
      </rPr>
      <t xml:space="preserve">
A-t-il un impact plus spécifique sur </t>
    </r>
    <r>
      <rPr>
        <b/>
        <sz val="10"/>
        <color rgb="FF000000"/>
        <rFont val="Calibri"/>
        <family val="2"/>
      </rPr>
      <t xml:space="preserve">les femmes ? la petite enfance, les </t>
    </r>
    <r>
      <rPr>
        <b/>
        <sz val="10"/>
        <color rgb="FF000000"/>
        <rFont val="Calibri"/>
        <family val="2"/>
      </rPr>
      <t>personnes à mobilité réduite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Des infrastructures sportives, </t>
    </r>
    <r>
      <rPr>
        <sz val="8"/>
        <color rgb="FF000000"/>
        <rFont val="Calibri"/>
        <family val="2"/>
      </rPr>
      <t xml:space="preserve">des espaces verts, des zones piétonnes,  </t>
    </r>
    <r>
      <rPr>
        <sz val="8"/>
        <color rgb="FF000000"/>
        <rFont val="Calibri"/>
        <family val="2"/>
      </rPr>
      <t xml:space="preserve">bords d’eau aménagés… ont-ils été prévus </t>
    </r>
    <r>
      <rPr>
        <sz val="8"/>
        <color rgb="FF000000"/>
        <rFont val="Calibri"/>
        <family val="2"/>
      </rPr>
      <t>pour le projet ?...</t>
    </r>
  </si>
  <si>
    <t>Femmes</t>
  </si>
  <si>
    <t>Enfants</t>
  </si>
  <si>
    <t>Personnes à mobilité réduite ou personnes âgées</t>
  </si>
  <si>
    <t>Autres :</t>
  </si>
  <si>
    <t>LES DETERMINANTS SOCIAUX ET SOUTIEN SOCIAL</t>
  </si>
  <si>
    <r>
      <rPr>
        <b/>
        <sz val="10"/>
        <color rgb="FF000000"/>
        <rFont val="Calibri"/>
        <family val="2"/>
      </rPr>
      <t xml:space="preserve">3. Quel impact le projet peut-il </t>
    </r>
    <r>
      <rPr>
        <b/>
        <sz val="10"/>
        <color rgb="FF000000"/>
        <rFont val="Calibri"/>
        <family val="2"/>
      </rPr>
      <t>avoir sur l’isolement social ?</t>
    </r>
    <r>
      <rPr>
        <b/>
        <sz val="10"/>
        <color rgb="FF000000"/>
        <rFont val="Calibri"/>
        <family val="2"/>
      </rPr>
      <t xml:space="preserve">
A-t-il un impact plus spécifique sur </t>
    </r>
    <r>
      <rPr>
        <b/>
        <sz val="10"/>
        <color rgb="FF000000"/>
        <rFont val="Calibri"/>
        <family val="2"/>
      </rPr>
      <t xml:space="preserve">les personnes âgées, les personnes </t>
    </r>
    <r>
      <rPr>
        <b/>
        <sz val="10"/>
        <color rgb="FF000000"/>
        <rFont val="Calibri"/>
        <family val="2"/>
      </rPr>
      <t xml:space="preserve">à mobilité réduite ? </t>
    </r>
    <r>
      <rPr>
        <sz val="10"/>
        <color rgb="FF000000"/>
        <rFont val="Calibri"/>
        <family val="2"/>
      </rPr>
      <t xml:space="preserve">  </t>
    </r>
    <r>
      <rPr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Le projet prévoit-il la présence </t>
    </r>
    <r>
      <rPr>
        <sz val="8"/>
        <color rgb="FF000000"/>
        <rFont val="Calibri"/>
        <family val="2"/>
      </rPr>
      <t xml:space="preserve">d’espaces de rencontres, d'une place de </t>
    </r>
    <r>
      <rPr>
        <sz val="8"/>
        <color rgb="FF000000"/>
        <rFont val="Calibri"/>
        <family val="2"/>
      </rPr>
      <t xml:space="preserve">quartier, d'espaces de convivialités </t>
    </r>
    <r>
      <rPr>
        <u/>
        <sz val="8"/>
        <color rgb="FF000000"/>
        <rFont val="Calibri"/>
        <family val="2"/>
      </rPr>
      <t>équitablement</t>
    </r>
    <r>
      <rPr>
        <sz val="8"/>
        <color rgb="FF000000"/>
        <rFont val="Calibri"/>
        <family val="2"/>
      </rPr>
      <t xml:space="preserve"> répartis ?...</t>
    </r>
  </si>
  <si>
    <t>Err :508</t>
  </si>
  <si>
    <t>Personnes âgées</t>
  </si>
  <si>
    <t>Personnes à mobilité réduite</t>
  </si>
  <si>
    <t>Autres :</t>
  </si>
  <si>
    <r>
      <rPr>
        <b/>
        <sz val="10"/>
        <color rgb="FF000000"/>
        <rFont val="Calibri"/>
        <family val="2"/>
      </rPr>
      <t xml:space="preserve">4. Quel impact le projet peut-il </t>
    </r>
    <r>
      <rPr>
        <b/>
        <sz val="10"/>
        <color rgb="FF000000"/>
        <rFont val="Calibri"/>
        <family val="2"/>
      </rPr>
      <t xml:space="preserve">avoir sur la participation </t>
    </r>
    <r>
      <rPr>
        <b/>
        <sz val="10"/>
        <color rgb="FF000000"/>
        <rFont val="Calibri"/>
        <family val="2"/>
      </rPr>
      <t xml:space="preserve">citoyenne/prise de décision ou </t>
    </r>
    <r>
      <rPr>
        <b/>
        <sz val="10"/>
        <color rgb="FF000000"/>
        <rFont val="Calibri"/>
        <family val="2"/>
      </rPr>
      <t xml:space="preserve">l'implication dans la vie associative </t>
    </r>
    <r>
      <rPr>
        <b/>
        <sz val="10"/>
        <color rgb="FF000000"/>
        <rFont val="Calibri"/>
        <family val="2"/>
      </rPr>
      <t>des populations.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</t>
    </r>
    <r>
      <rPr>
        <sz val="8"/>
        <color rgb="FF000000"/>
        <rFont val="Calibri"/>
        <family val="2"/>
      </rPr>
      <t xml:space="preserve">Y'a-t-il une maison de quartier </t>
    </r>
    <r>
      <rPr>
        <sz val="8"/>
        <color rgb="FF000000"/>
        <rFont val="Calibri"/>
        <family val="2"/>
      </rPr>
      <t xml:space="preserve">proche et accessible, des syndicats </t>
    </r>
    <r>
      <rPr>
        <sz val="8"/>
        <color rgb="FF000000"/>
        <rFont val="Calibri"/>
        <family val="2"/>
      </rPr>
      <t>habitants, une vie associative dense ?...</t>
    </r>
  </si>
  <si>
    <r>
      <rPr>
        <b/>
        <sz val="10"/>
        <color rgb="FF000000"/>
        <rFont val="Calibri"/>
        <family val="2"/>
      </rPr>
      <t xml:space="preserve">5. Quel impact le projet peut-il </t>
    </r>
    <r>
      <rPr>
        <b/>
        <sz val="10"/>
        <color rgb="FF000000"/>
        <rFont val="Calibri"/>
        <family val="2"/>
      </rPr>
      <t xml:space="preserve">avoir sur l’offre d’accueil de </t>
    </r>
    <r>
      <rPr>
        <b/>
        <sz val="10"/>
        <color rgb="FF000000"/>
        <rFont val="Calibri"/>
        <family val="2"/>
      </rPr>
      <t xml:space="preserve">petite </t>
    </r>
    <r>
      <rPr>
        <b/>
        <sz val="10"/>
        <color rgb="FF000000"/>
        <rFont val="Calibri"/>
        <family val="2"/>
      </rPr>
      <t>enfance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Des crèches ou des jardins </t>
    </r>
    <r>
      <rPr>
        <sz val="8"/>
        <color rgb="FF000000"/>
        <rFont val="Calibri"/>
        <family val="2"/>
      </rPr>
      <t xml:space="preserve">d’enfants, centres aérés, garderies sont-ils a </t>
    </r>
    <r>
      <rPr>
        <sz val="8"/>
        <color rgb="FF000000"/>
        <rFont val="Calibri"/>
        <family val="2"/>
      </rPr>
      <t xml:space="preserve">proximité et accessibles ? Y'a-t-il un besoin </t>
    </r>
    <r>
      <rPr>
        <sz val="8"/>
        <color rgb="FF000000"/>
        <rFont val="Calibri"/>
        <family val="2"/>
      </rPr>
      <t>de créer d'autres infrastructures ?...</t>
    </r>
  </si>
  <si>
    <r>
      <rPr>
        <b/>
        <sz val="10"/>
        <color rgb="FF000000"/>
        <rFont val="Calibri"/>
        <family val="2"/>
      </rPr>
      <t xml:space="preserve">6. Le projet favorise t-il le "vivre </t>
    </r>
    <r>
      <rPr>
        <b/>
        <sz val="10"/>
        <color rgb="FF000000"/>
        <rFont val="Calibri"/>
        <family val="2"/>
      </rPr>
      <t>ensemble" ?</t>
    </r>
    <r>
      <rPr>
        <b/>
        <sz val="10"/>
        <color rgb="FF000000"/>
        <rFont val="Calibri"/>
        <family val="2"/>
      </rPr>
      <t xml:space="preserve">
</t>
    </r>
    <r>
      <rPr>
        <b/>
        <sz val="8"/>
        <color rgb="FF000000"/>
        <rFont val="Calibri"/>
        <family val="2"/>
      </rPr>
      <t xml:space="preserve">CF. mélange des types de bâtis, </t>
    </r>
    <r>
      <rPr>
        <b/>
        <sz val="8"/>
        <color rgb="FF000000"/>
        <rFont val="Calibri"/>
        <family val="2"/>
      </rPr>
      <t xml:space="preserve">pavillonnaires, collectifs, logements </t>
    </r>
    <r>
      <rPr>
        <b/>
        <sz val="8"/>
        <color rgb="FF000000"/>
        <rFont val="Calibri"/>
        <family val="2"/>
      </rPr>
      <t>sociaux...</t>
    </r>
  </si>
  <si>
    <t>OFFRES CULTURELLES ET ACCES A L EMPLOI</t>
  </si>
  <si>
    <t>Aisés</t>
  </si>
  <si>
    <t>7. Quel impact le projet a-t-il sur l’accès des populations à une école publique (gratuite) ?</t>
  </si>
  <si>
    <t>8. Quel impact a-il sur l’accès (distance,offre) des populations à des lieux culturels comme des associations, des ateliers associatifs artistiques, cinéma, théâtre…?</t>
  </si>
  <si>
    <r>
      <rPr>
        <b/>
        <sz val="11"/>
        <color rgb="FF000000"/>
        <rFont val="Calibri"/>
        <family val="2"/>
      </rPr>
      <t xml:space="preserve">9. Quel impact a-t-il sur l’accès </t>
    </r>
    <r>
      <rPr>
        <b/>
        <sz val="11"/>
        <color rgb="FF000000"/>
        <rFont val="Calibri"/>
        <family val="2"/>
      </rPr>
      <t xml:space="preserve">(distances et offres du quartiers ou </t>
    </r>
    <r>
      <rPr>
        <b/>
        <sz val="11"/>
        <color rgb="FF000000"/>
        <rFont val="Calibri"/>
        <family val="2"/>
      </rPr>
      <t xml:space="preserve">des quartiers à proximité ) à </t>
    </r>
    <r>
      <rPr>
        <b/>
        <sz val="11"/>
        <color rgb="FF000000"/>
        <rFont val="Calibri"/>
        <family val="2"/>
      </rPr>
      <t>l’emploi ?</t>
    </r>
    <r>
      <rPr>
        <b/>
        <sz val="11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Le projet est il source </t>
    </r>
    <r>
      <rPr>
        <sz val="8"/>
        <color rgb="FF000000"/>
        <rFont val="Calibri"/>
        <family val="2"/>
      </rPr>
      <t xml:space="preserve">d'emploi, ou y'a-t-il une offre suffisante sur </t>
    </r>
    <r>
      <rPr>
        <sz val="8"/>
        <color rgb="FF000000"/>
        <rFont val="Calibri"/>
        <family val="2"/>
      </rPr>
      <t xml:space="preserve">la zone du projet ? Quels types d'emplois </t>
    </r>
    <r>
      <rPr>
        <sz val="8"/>
        <color rgb="FF000000"/>
        <rFont val="Calibri"/>
        <family val="2"/>
      </rPr>
      <t>pour quels types de populations ?...</t>
    </r>
  </si>
  <si>
    <t>ACCES A DES PROFESSIONNELS DE SANTE</t>
  </si>
  <si>
    <r>
      <rPr>
        <b/>
        <sz val="10"/>
        <color rgb="FF000000"/>
        <rFont val="Calibri"/>
        <family val="2"/>
      </rPr>
      <t xml:space="preserve">10. Quel impact le projet a-t-il sur </t>
    </r>
    <r>
      <rPr>
        <b/>
        <sz val="10"/>
        <color rgb="FF000000"/>
        <rFont val="Calibri"/>
        <family val="2"/>
      </rPr>
      <t xml:space="preserve">l’accès à un professionnel de santé </t>
    </r>
    <r>
      <rPr>
        <b/>
        <sz val="10"/>
        <color rgb="FF000000"/>
        <rFont val="Calibri"/>
        <family val="2"/>
      </rPr>
      <t>de premier recours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Par exemple :</t>
    </r>
    <r>
      <rPr>
        <sz val="11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maison de santé </t>
    </r>
    <r>
      <rPr>
        <sz val="9"/>
        <color rgb="FF000000"/>
        <rFont val="Calibri"/>
        <family val="2"/>
      </rPr>
      <t xml:space="preserve">pluridisciplinaire, Médecins </t>
    </r>
    <r>
      <rPr>
        <sz val="9"/>
        <color rgb="FF000000"/>
        <rFont val="Calibri"/>
        <family val="2"/>
      </rPr>
      <t>généralistes…</t>
    </r>
  </si>
  <si>
    <r>
      <rPr>
        <b/>
        <sz val="11"/>
        <color rgb="FF000000"/>
        <rFont val="Calibri"/>
        <family val="2"/>
      </rPr>
      <t xml:space="preserve">11. Quel impact a-il sur l’accès à </t>
    </r>
    <r>
      <rPr>
        <b/>
        <sz val="11"/>
        <color rgb="FF000000"/>
        <rFont val="Calibri"/>
        <family val="2"/>
      </rPr>
      <t>une pharmacie ?</t>
    </r>
    <r>
      <rPr>
        <b/>
        <sz val="11"/>
        <color rgb="FF000000"/>
        <rFont val="Calibri"/>
        <family val="2"/>
      </rPr>
      <t xml:space="preserve">
Peut-il impacter plus </t>
    </r>
    <r>
      <rPr>
        <b/>
        <sz val="11"/>
        <color rgb="FF000000"/>
        <rFont val="Calibri"/>
        <family val="2"/>
      </rPr>
      <t xml:space="preserve">particulièrement les personnes à </t>
    </r>
    <r>
      <rPr>
        <b/>
        <sz val="11"/>
        <color rgb="FF000000"/>
        <rFont val="Calibri"/>
        <family val="2"/>
      </rPr>
      <t>mobilités réduite ?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accessibilité, </t>
    </r>
    <r>
      <rPr>
        <sz val="8"/>
        <color rgb="FF000000"/>
        <rFont val="Calibri"/>
        <family val="2"/>
      </rPr>
      <t xml:space="preserve">distance du service par rapport aux lieux </t>
    </r>
    <r>
      <rPr>
        <sz val="8"/>
        <color rgb="FF000000"/>
        <rFont val="Calibri"/>
        <family val="2"/>
      </rPr>
      <t>d'habitation</t>
    </r>
    <r>
      <rPr>
        <sz val="9"/>
        <color rgb="FF000000"/>
        <rFont val="Calibri"/>
        <family val="2"/>
      </rPr>
      <t>s...</t>
    </r>
  </si>
  <si>
    <t>L'ESPACE PUBLIC</t>
  </si>
  <si>
    <r>
      <rPr>
        <b/>
        <sz val="10"/>
        <color rgb="FF000000"/>
        <rFont val="Calibri"/>
        <family val="2"/>
      </rPr>
      <t xml:space="preserve">12. Le projet facilite t-il les usages </t>
    </r>
    <r>
      <rPr>
        <b/>
        <sz val="10"/>
        <color rgb="FF000000"/>
        <rFont val="Calibri"/>
        <family val="2"/>
      </rPr>
      <t xml:space="preserve">de l’espace public (espaces verts,  </t>
    </r>
    <r>
      <rPr>
        <b/>
        <sz val="10"/>
        <color rgb="FF000000"/>
        <rFont val="Calibri"/>
        <family val="2"/>
      </rPr>
      <t xml:space="preserve">bancs, jeux pour enfants, </t>
    </r>
    <r>
      <rPr>
        <b/>
        <sz val="10"/>
        <color rgb="FF000000"/>
        <rFont val="Calibri"/>
        <family val="2"/>
      </rPr>
      <t xml:space="preserve">accessibilité bandes/pistes </t>
    </r>
    <r>
      <rPr>
        <b/>
        <sz val="10"/>
        <color rgb="FF000000"/>
        <rFont val="Calibri"/>
        <family val="2"/>
      </rPr>
      <t xml:space="preserve">cyclables, zones piétonnes, </t>
    </r>
    <r>
      <rPr>
        <b/>
        <sz val="10"/>
        <color rgb="FF000000"/>
        <rFont val="Calibri"/>
        <family val="2"/>
      </rPr>
      <t>espaces éclairés…)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Aménités urbaines et qualité de vie</t>
    </r>
    <r>
      <rPr>
        <sz val="8"/>
        <color rgb="FF000000"/>
        <rFont val="Calibri"/>
        <family val="2"/>
      </rPr>
      <t xml:space="preserve">
</t>
    </r>
    <r>
      <rPr>
        <b/>
        <sz val="10"/>
        <color rgb="FF000000"/>
        <rFont val="Calibri"/>
        <family val="2"/>
      </rPr>
      <t xml:space="preserve">A-t-il un impact plus spécifique sur </t>
    </r>
    <r>
      <rPr>
        <b/>
        <sz val="10"/>
        <color rgb="FF000000"/>
        <rFont val="Calibri"/>
        <family val="2"/>
      </rPr>
      <t xml:space="preserve">les femmes, la petite enfance, les </t>
    </r>
    <r>
      <rPr>
        <b/>
        <sz val="10"/>
        <color rgb="FF000000"/>
        <rFont val="Calibri"/>
        <family val="2"/>
      </rPr>
      <t>personnes à mobilité réduite ?</t>
    </r>
    <r>
      <rPr>
        <b/>
        <sz val="11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Q</t>
    </r>
    <r>
      <rPr>
        <b/>
        <sz val="8"/>
        <color rgb="FF000000"/>
        <rFont val="Calibri"/>
        <family val="2"/>
      </rPr>
      <t>uestion peu pertinente au stade de l'OAP</t>
    </r>
  </si>
  <si>
    <t>Populations spécifiques</t>
  </si>
  <si>
    <r>
      <rPr>
        <b/>
        <sz val="10"/>
        <color rgb="FF000000"/>
        <rFont val="Calibri"/>
        <family val="2"/>
      </rPr>
      <t xml:space="preserve">13. Le projet conçoit t-il les </t>
    </r>
    <r>
      <rPr>
        <b/>
        <sz val="10"/>
        <color rgb="FF000000"/>
        <rFont val="Calibri"/>
        <family val="2"/>
      </rPr>
      <t xml:space="preserve">espaces pour qu'ils favorisent le </t>
    </r>
    <r>
      <rPr>
        <b/>
        <sz val="10"/>
        <color rgb="FF000000"/>
        <rFont val="Calibri"/>
        <family val="2"/>
      </rPr>
      <t xml:space="preserve">sentiment de sécurité ? </t>
    </r>
    <r>
      <rPr>
        <sz val="11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</t>
    </r>
    <r>
      <rPr>
        <sz val="8"/>
        <color rgb="FF000000"/>
        <rFont val="Calibri"/>
        <family val="2"/>
      </rPr>
      <t xml:space="preserve">Sentiment de sécurité perçu </t>
    </r>
    <r>
      <rPr>
        <sz val="8"/>
        <color rgb="FF000000"/>
        <rFont val="Calibri"/>
        <family val="2"/>
      </rPr>
      <t xml:space="preserve">par les femmes, les enfants, les parents. </t>
    </r>
    <r>
      <rPr>
        <sz val="8"/>
        <color rgb="FF000000"/>
        <rFont val="Calibri"/>
        <family val="2"/>
      </rPr>
      <t xml:space="preserve">Équipements qui permettent de se sentir </t>
    </r>
    <r>
      <rPr>
        <sz val="8"/>
        <color rgb="FF000000"/>
        <rFont val="Calibri"/>
        <family val="2"/>
      </rPr>
      <t>plus en sécurité...</t>
    </r>
  </si>
  <si>
    <r>
      <rPr>
        <b/>
        <sz val="10"/>
        <color rgb="FF000000"/>
        <rFont val="Calibri"/>
        <family val="2"/>
      </rPr>
      <t xml:space="preserve">14. Quel impact a-t-il sur l’accès </t>
    </r>
    <r>
      <rPr>
        <b/>
        <sz val="10"/>
        <color rgb="FF000000"/>
        <rFont val="Calibri"/>
        <family val="2"/>
      </rPr>
      <t>aux transports en communs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Les services de transports </t>
    </r>
    <r>
      <rPr>
        <sz val="8"/>
        <color rgb="FF000000"/>
        <rFont val="Calibri"/>
        <family val="2"/>
      </rPr>
      <t xml:space="preserve">existants sont-ils suffisants, sécurisés </t>
    </r>
    <r>
      <rPr>
        <sz val="8"/>
        <color rgb="FF000000"/>
        <rFont val="Calibri"/>
        <family val="2"/>
      </rPr>
      <t xml:space="preserve">(réflexion sur l'usage des transports par les </t>
    </r>
    <r>
      <rPr>
        <sz val="8"/>
        <color rgb="FF000000"/>
        <rFont val="Calibri"/>
        <family val="2"/>
      </rPr>
      <t>femmes, notamment la nuit)</t>
    </r>
    <r>
      <rPr>
        <sz val="1"/>
        <color rgb="FF000000"/>
        <rFont val="Calibri"/>
        <family val="2"/>
      </rPr>
      <t>)</t>
    </r>
    <r>
      <rPr>
        <sz val="8"/>
        <color rgb="FF000000"/>
        <rFont val="Calibri"/>
        <family val="2"/>
      </rPr>
      <t xml:space="preserve"> et accessibles ?</t>
    </r>
  </si>
  <si>
    <r>
      <rPr>
        <b/>
        <sz val="10"/>
        <color rgb="FF000000"/>
        <rFont val="Calibri"/>
        <family val="2"/>
      </rPr>
      <t xml:space="preserve">15. Le projet expose t-il des </t>
    </r>
    <r>
      <rPr>
        <b/>
        <sz val="10"/>
        <color rgb="FF000000"/>
        <rFont val="Calibri"/>
        <family val="2"/>
      </rPr>
      <t xml:space="preserve">populations à des nuisances </t>
    </r>
    <r>
      <rPr>
        <b/>
        <sz val="10"/>
        <color rgb="FF000000"/>
        <rFont val="Calibri"/>
        <family val="2"/>
      </rPr>
      <t>sonores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Habitations prévues près de </t>
    </r>
    <r>
      <rPr>
        <sz val="8"/>
        <color rgb="FF000000"/>
        <rFont val="Calibri"/>
        <family val="2"/>
      </rPr>
      <t xml:space="preserve">lieux bruyants ( axes routiers, bars, usines) </t>
    </r>
    <r>
      <rPr>
        <sz val="8"/>
        <color rgb="FF000000"/>
        <rFont val="Calibri"/>
        <family val="2"/>
      </rPr>
      <t xml:space="preserve">ou de services bruyants, architecture des </t>
    </r>
    <r>
      <rPr>
        <sz val="8"/>
        <color rgb="FF000000"/>
        <rFont val="Calibri"/>
        <family val="2"/>
      </rPr>
      <t xml:space="preserve">logements et isolation sonores, bruits du </t>
    </r>
    <r>
      <rPr>
        <sz val="8"/>
        <color rgb="FF000000"/>
        <rFont val="Calibri"/>
        <family val="2"/>
      </rPr>
      <t xml:space="preserve">voisinage... </t>
    </r>
    <r>
      <rPr>
        <u/>
        <sz val="8"/>
        <color rgb="FF000000"/>
        <rFont val="Calibri"/>
        <family val="2"/>
      </rPr>
      <t xml:space="preserve">Hors nuisances liées à la phase </t>
    </r>
    <r>
      <rPr>
        <u/>
        <sz val="8"/>
        <color rgb="FF000000"/>
        <rFont val="Calibri"/>
        <family val="2"/>
      </rPr>
      <t>de construction du projet urbain.</t>
    </r>
  </si>
  <si>
    <t>ENVIRONNEMENT PHYSIQUE</t>
  </si>
  <si>
    <r>
      <rPr>
        <b/>
        <sz val="10"/>
        <color rgb="FF000000"/>
        <rFont val="Calibri"/>
        <family val="2"/>
      </rPr>
      <t xml:space="preserve">16. Le projet expose t-il des </t>
    </r>
    <r>
      <rPr>
        <b/>
        <sz val="10"/>
        <color rgb="FF000000"/>
        <rFont val="Calibri"/>
        <family val="2"/>
      </rPr>
      <t xml:space="preserve">populations à une qualité de l'air </t>
    </r>
    <r>
      <rPr>
        <b/>
        <u/>
        <sz val="10"/>
        <color rgb="FF000000"/>
        <rFont val="Calibri"/>
        <family val="2"/>
      </rPr>
      <t>extérieur</t>
    </r>
    <r>
      <rPr>
        <b/>
        <sz val="10"/>
        <color rgb="FF000000"/>
        <rFont val="Calibri"/>
        <family val="2"/>
      </rPr>
      <t xml:space="preserve"> dégradé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Adéquation entre les usages et la qualité de </t>
    </r>
    <r>
      <rPr>
        <sz val="8"/>
        <color rgb="FF000000"/>
        <rFont val="Calibri"/>
        <family val="2"/>
      </rPr>
      <t>l'air.</t>
    </r>
    <r>
      <rPr>
        <sz val="8"/>
        <color rgb="FF000000"/>
        <rFont val="Calibri"/>
        <family val="2"/>
      </rPr>
      <t xml:space="preserve">
Par exemple une école prés d'un axe </t>
    </r>
    <r>
      <rPr>
        <sz val="8"/>
        <color rgb="FF000000"/>
        <rFont val="Calibri"/>
        <family val="2"/>
      </rPr>
      <t>autoroutier</t>
    </r>
  </si>
  <si>
    <r>
      <t xml:space="preserve">17. Le projet expose t-il des populations à une qualité de l'air </t>
    </r>
    <r>
      <rPr>
        <b/>
        <u/>
        <sz val="10"/>
        <color rgb="FF000000"/>
        <rFont val="Calibri"/>
        <family val="2"/>
      </rPr>
      <t>intérieur</t>
    </r>
    <r>
      <rPr>
        <b/>
        <sz val="10"/>
        <color rgb="FF000000"/>
        <rFont val="Calibri"/>
        <family val="2"/>
      </rPr>
      <t xml:space="preserve"> dégradé ?
</t>
    </r>
    <r>
      <rPr>
        <sz val="8"/>
        <color rgb="FF000000"/>
        <rFont val="Calibri"/>
        <family val="2"/>
      </rPr>
      <t xml:space="preserve">Architecture des logements, leur </t>
    </r>
    <r>
      <rPr>
        <sz val="8"/>
        <color rgb="FF000000"/>
        <rFont val="Calibri"/>
        <family val="2"/>
      </rPr>
      <t xml:space="preserve">profondeur/son orientation vis à vis des </t>
    </r>
    <r>
      <rPr>
        <sz val="8"/>
        <color rgb="FF000000"/>
        <rFont val="Calibri"/>
        <family val="2"/>
      </rPr>
      <t>vents dominants...</t>
    </r>
  </si>
  <si>
    <r>
      <rPr>
        <b/>
        <sz val="11"/>
        <color rgb="FF000000"/>
        <rFont val="Calibri"/>
        <family val="2"/>
      </rPr>
      <t xml:space="preserve">18. Le projet expose t-il des </t>
    </r>
    <r>
      <rPr>
        <b/>
        <sz val="11"/>
        <color rgb="FF000000"/>
        <rFont val="Calibri"/>
        <family val="2"/>
      </rPr>
      <t xml:space="preserve">populations à une qualité des sols </t>
    </r>
    <r>
      <rPr>
        <b/>
        <sz val="11"/>
        <color rgb="FF000000"/>
        <rFont val="Calibri"/>
        <family val="2"/>
      </rPr>
      <t>dégradée ?</t>
    </r>
    <r>
      <rPr>
        <b/>
        <sz val="11"/>
        <color rgb="FF000000"/>
        <rFont val="Calibri"/>
        <family val="2"/>
      </rPr>
      <t xml:space="preserve">
</t>
    </r>
    <r>
      <rPr>
        <b/>
        <sz val="8"/>
        <color rgb="FF000000"/>
        <rFont val="Calibri"/>
        <family val="2"/>
      </rPr>
      <t xml:space="preserve">Adéquation entre les usages et la qualité </t>
    </r>
    <r>
      <rPr>
        <b/>
        <sz val="8"/>
        <color rgb="FF000000"/>
        <rFont val="Calibri"/>
        <family val="2"/>
      </rPr>
      <t>des sols.</t>
    </r>
    <r>
      <rPr>
        <b/>
        <sz val="8"/>
        <color rgb="FF000000"/>
        <rFont val="Calibri"/>
        <family val="2"/>
      </rPr>
      <t xml:space="preserve">
Ex. un jardin d'enfant sur des sols autrefois </t>
    </r>
    <r>
      <rPr>
        <b/>
        <sz val="8"/>
        <color rgb="FF000000"/>
        <rFont val="Calibri"/>
        <family val="2"/>
      </rPr>
      <t>pollués par des produits chimiques</t>
    </r>
  </si>
  <si>
    <r>
      <rPr>
        <b/>
        <sz val="10"/>
        <color rgb="FF000000"/>
        <rFont val="Calibri"/>
        <family val="2"/>
      </rPr>
      <t xml:space="preserve">19. Le projet expose t-il des </t>
    </r>
    <r>
      <rPr>
        <b/>
        <sz val="10"/>
        <color rgb="FF000000"/>
        <rFont val="Calibri"/>
        <family val="2"/>
      </rPr>
      <t xml:space="preserve">populations à une qualité de l'eau </t>
    </r>
    <r>
      <rPr>
        <b/>
        <sz val="10"/>
        <color rgb="FF000000"/>
        <rFont val="Calibri"/>
        <family val="2"/>
      </rPr>
      <t>dégradée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Adéquation entre les usages et la qualité de </t>
    </r>
    <r>
      <rPr>
        <sz val="8"/>
        <color rgb="FF000000"/>
        <rFont val="Calibri"/>
        <family val="2"/>
      </rPr>
      <t xml:space="preserve">l'eau. Par exemple la gestion des eaux </t>
    </r>
    <r>
      <rPr>
        <sz val="8"/>
        <color rgb="FF000000"/>
        <rFont val="Calibri"/>
        <family val="2"/>
      </rPr>
      <t xml:space="preserve">pluviales pour éviter les inondations, </t>
    </r>
    <r>
      <rPr>
        <sz val="8"/>
        <color rgb="FF000000"/>
        <rFont val="Calibri"/>
        <family val="2"/>
      </rPr>
      <t>infiltrations, imperméabilisation...</t>
    </r>
    <r>
      <rPr>
        <sz val="8"/>
        <color rgb="FF000000"/>
        <rFont val="Calibri"/>
        <family val="2"/>
      </rPr>
      <t xml:space="preserve">
</t>
    </r>
  </si>
  <si>
    <r>
      <rPr>
        <b/>
        <sz val="10"/>
        <color rgb="FF000000"/>
        <rFont val="Calibri"/>
        <family val="2"/>
      </rPr>
      <t xml:space="preserve">20. le projet expose t-il les </t>
    </r>
    <r>
      <rPr>
        <b/>
        <sz val="10"/>
        <color rgb="FF000000"/>
        <rFont val="Calibri"/>
        <family val="2"/>
      </rPr>
      <t xml:space="preserve">populations à des îlots de chaleurs </t>
    </r>
    <r>
      <rPr>
        <b/>
        <sz val="10"/>
        <color rgb="FF000000"/>
        <rFont val="Calibri"/>
        <family val="2"/>
      </rPr>
      <t>urbains </t>
    </r>
    <r>
      <rPr>
        <sz val="10"/>
        <color rgb="FF000000"/>
        <rFont val="Calibri"/>
        <family val="2"/>
      </rPr>
      <t>?</t>
    </r>
    <r>
      <rPr>
        <sz val="11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Il peut s'agir d'îlots Existants ou </t>
    </r>
    <r>
      <rPr>
        <sz val="8"/>
        <color rgb="FF000000"/>
        <rFont val="Calibri"/>
        <family val="2"/>
      </rPr>
      <t>potentiellement créés par le projet </t>
    </r>
  </si>
  <si>
    <t>LE LOGEMENT</t>
  </si>
  <si>
    <r>
      <rPr>
        <b/>
        <sz val="10"/>
        <color rgb="FF000000"/>
        <rFont val="Calibri"/>
        <family val="2"/>
      </rPr>
      <t xml:space="preserve">21. Le projet facilite t-il l'accès à un </t>
    </r>
    <r>
      <rPr>
        <b/>
        <sz val="10"/>
        <color rgb="FF000000"/>
        <rFont val="Calibri"/>
        <family val="2"/>
      </rPr>
      <t>logement pour tous ?</t>
    </r>
    <r>
      <rPr>
        <b/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Création ou rénovation de </t>
    </r>
    <r>
      <rPr>
        <sz val="8"/>
        <color rgb="FF000000"/>
        <rFont val="Calibri"/>
        <family val="2"/>
      </rPr>
      <t xml:space="preserve">logements pour tous les types de budgets, </t>
    </r>
    <r>
      <rPr>
        <sz val="8"/>
        <color rgb="FF000000"/>
        <rFont val="Calibri"/>
        <family val="2"/>
      </rPr>
      <t xml:space="preserve">des logements accessibles aux personnes à </t>
    </r>
    <r>
      <rPr>
        <sz val="8"/>
        <color rgb="FF000000"/>
        <rFont val="Calibri"/>
        <family val="2"/>
      </rPr>
      <t>mobilité réduite…</t>
    </r>
  </si>
  <si>
    <t>EXTERNALITES POSITIVES OU NEGATIVES AU PROJET</t>
  </si>
  <si>
    <r>
      <rPr>
        <b/>
        <sz val="11"/>
        <color rgb="FF000000"/>
        <rFont val="Calibri"/>
        <family val="2"/>
      </rPr>
      <t xml:space="preserve">22. Le projet peut-il avoir des </t>
    </r>
    <r>
      <rPr>
        <b/>
        <sz val="11"/>
        <color rgb="FF000000"/>
        <rFont val="Calibri"/>
        <family val="2"/>
      </rPr>
      <t xml:space="preserve">impacts sur des populations </t>
    </r>
    <r>
      <rPr>
        <b/>
        <sz val="11"/>
        <color rgb="FF000000"/>
        <rFont val="Calibri"/>
        <family val="2"/>
      </rPr>
      <t>extérieures au projet ?</t>
    </r>
    <r>
      <rPr>
        <b/>
        <sz val="11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 xml:space="preserve">Par exemple : le projet a-t-il un impact sur </t>
    </r>
    <r>
      <rPr>
        <sz val="8"/>
        <color rgb="FF000000"/>
        <rFont val="Calibri"/>
        <family val="2"/>
      </rPr>
      <t xml:space="preserve">les populations voisines au projet, sur les </t>
    </r>
    <r>
      <rPr>
        <sz val="8"/>
        <color rgb="FF000000"/>
        <rFont val="Calibri"/>
        <family val="2"/>
      </rPr>
      <t xml:space="preserve">flux de personnes ou de voitures, sur les </t>
    </r>
    <r>
      <rPr>
        <sz val="8"/>
        <color rgb="FF000000"/>
        <rFont val="Calibri"/>
        <family val="2"/>
      </rPr>
      <t xml:space="preserve">usages de l'espace public, l'accès aux </t>
    </r>
    <r>
      <rPr>
        <sz val="8"/>
        <color rgb="FF000000"/>
        <rFont val="Calibri"/>
        <family val="2"/>
      </rPr>
      <t>services, aux équipements…?</t>
    </r>
  </si>
  <si>
    <t>Moyennes Supérieures</t>
  </si>
  <si>
    <t>Moyennes inférieures</t>
  </si>
  <si>
    <t>Tableau récapitulatif des recommandations en fonction des différents déterminants de la santé</t>
  </si>
  <si>
    <t>Une EIS n'est pas recommandée</t>
  </si>
  <si>
    <t>Une EIS est fortement recommandée</t>
  </si>
  <si>
    <t>Une EIS est à envisager</t>
  </si>
  <si>
    <t>Attention Inégalités Sociales de Santé</t>
  </si>
  <si>
    <t>Impact inconnu sur la santé</t>
  </si>
  <si>
    <t>Commentaires du dépistage</t>
  </si>
  <si>
    <t>Alimentation</t>
  </si>
  <si>
    <t>Activité physique</t>
  </si>
  <si>
    <t>Isolement social</t>
  </si>
  <si>
    <t>Participation citoyenne</t>
  </si>
  <si>
    <t>Accueil petite enfance</t>
  </si>
  <si>
    <t>Mixité sociale</t>
  </si>
  <si>
    <t>L'accès à l'éducation</t>
  </si>
  <si>
    <t>L'accès à la culture</t>
  </si>
  <si>
    <t>L'accès à l'emploi</t>
  </si>
  <si>
    <t>L'accès à des professionnels de santé</t>
  </si>
  <si>
    <t>L'accès à une pharmacie</t>
  </si>
  <si>
    <t>Les espaces publics</t>
  </si>
  <si>
    <t>Sentiment de sécurité</t>
  </si>
  <si>
    <t>Transports en commun</t>
  </si>
  <si>
    <t>Ambiance sonore</t>
  </si>
  <si>
    <t>Air extérieur</t>
  </si>
  <si>
    <t>Air intérieur</t>
  </si>
  <si>
    <t>Sol</t>
  </si>
  <si>
    <t>Eau</t>
  </si>
  <si>
    <t>îlots de chaleurs</t>
  </si>
  <si>
    <t>Accès logement</t>
  </si>
  <si>
    <t>Externalités</t>
  </si>
  <si>
    <t xml:space="preserve"> </t>
  </si>
  <si>
    <t>Dépend du type de commerces prévus / marché peut permettre accès à toutes les populations à des produits frais / leviers politiques publiques pour favoriser producteurs bio par ex (voir PCAET)</t>
  </si>
  <si>
    <t>Impact Inconnu</t>
  </si>
  <si>
    <t>Penser l'aménagement des pistes cyclables en lien avec le reste du maillage + équipements vélos (commerces, bâtiments résidentiels, aménagement parkings vélos…) Levier potentiel : vélos partagés</t>
  </si>
  <si>
    <t>Désenclavement / rénovation du quartier peut conduire à l'installation de nouveaux employeurs / tiers lieux pour favoriser initiatives locales / vigilance maintien petits commerces</t>
  </si>
  <si>
    <t>Ouverture du quartier soumise vigilance en termes d'éclairage, accessibilité / lien avec zones d'activité pour flux de personnes / crainte quant aux pratiques déviantes</t>
  </si>
  <si>
    <t>Pense cohabitation vélos / piétons / Différence mobilité et pratique sportive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</si>
</sst>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#,##0.00&quot; &quot;[$€-40C];[Red]&quot;-&quot;#,##0.00&quot; &quot;[$€-40C]"/>
  </numFmts>
  <fonts count="5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6600"/>
      <name val="Calibri"/>
      <family val="2"/>
    </font>
    <font>
      <b/>
      <sz val="11"/>
      <color rgb="FFC5000B"/>
      <name val="Calibri"/>
      <family val="2"/>
    </font>
    <font>
      <b/>
      <sz val="11"/>
      <color rgb="FF669900"/>
      <name val="Calibri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b/>
      <sz val="13"/>
      <color rgb="FFFF0000"/>
      <name val="Calibri"/>
      <family val="2"/>
    </font>
    <font>
      <b/>
      <sz val="13"/>
      <color rgb="FFFF3333"/>
      <name val="Calibri"/>
      <family val="2"/>
    </font>
    <font>
      <b/>
      <sz val="13"/>
      <color rgb="FFFF6600"/>
      <name val="Calibri"/>
      <family val="2"/>
    </font>
    <font>
      <b/>
      <i/>
      <u/>
      <sz val="11"/>
      <color rgb="FF000000"/>
      <name val="Calibri"/>
      <family val="2"/>
    </font>
    <font>
      <b/>
      <sz val="13"/>
      <color rgb="FFC5000B"/>
      <name val="Calibri"/>
      <family val="2"/>
    </font>
    <font>
      <b/>
      <sz val="13"/>
      <color rgb="FFFF6666"/>
      <name val="Calibri"/>
      <family val="2"/>
    </font>
    <font>
      <sz val="11"/>
      <color rgb="FF579D1C"/>
      <name val="Calibri"/>
      <family val="2"/>
    </font>
    <font>
      <sz val="13"/>
      <color rgb="FF000000"/>
      <name val="Calibri"/>
      <family val="2"/>
    </font>
    <font>
      <b/>
      <sz val="13"/>
      <color rgb="FF579D1C"/>
      <name val="Calibri"/>
      <family val="2"/>
    </font>
    <font>
      <b/>
      <sz val="13"/>
      <color rgb="FF000000"/>
      <name val="Calibri"/>
      <family val="2"/>
    </font>
    <font>
      <b/>
      <sz val="13"/>
      <color rgb="FFFFFFFF"/>
      <name val="Calibri"/>
      <family val="2"/>
    </font>
    <font>
      <sz val="11"/>
      <color rgb="FF007826"/>
      <name val="Calibri"/>
      <family val="2"/>
    </font>
    <font>
      <sz val="11"/>
      <color rgb="FF006600"/>
      <name val="Calibri"/>
      <family val="2"/>
    </font>
    <font>
      <sz val="11"/>
      <color rgb="FF00CC00"/>
      <name val="Calibri"/>
      <family val="2"/>
    </font>
    <font>
      <b/>
      <sz val="13"/>
      <color rgb="FF669900"/>
      <name val="Calibri"/>
      <family val="2"/>
    </font>
    <font>
      <b/>
      <sz val="12"/>
      <color rgb="FF336633"/>
      <name val="Calibri"/>
      <family val="2"/>
    </font>
    <font>
      <b/>
      <sz val="10"/>
      <color rgb="FF4472C4"/>
      <name val="Calibri"/>
      <family val="2"/>
    </font>
    <font>
      <b/>
      <sz val="11"/>
      <color rgb="FF4472C4"/>
      <name val="Calibri"/>
      <family val="2"/>
    </font>
    <font>
      <sz val="10"/>
      <color rgb="FF4472C4"/>
      <name val="Calibri"/>
      <family val="2"/>
    </font>
    <font>
      <sz val="10"/>
      <color rgb="FF000000"/>
      <name val="Calibri"/>
      <family val="2"/>
    </font>
    <font>
      <b/>
      <sz val="14"/>
      <color rgb="FF4472C4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FFFFFF"/>
      <name val="Calibri"/>
      <family val="2"/>
    </font>
    <font>
      <sz val="12"/>
      <color rgb="FFFFFFFF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1"/>
      <color rgb="FFC55A11"/>
      <name val="Calibri"/>
      <family val="2"/>
    </font>
    <font>
      <b/>
      <sz val="10"/>
      <color rgb="FFAECF00"/>
      <name val="Calibri"/>
      <family val="2"/>
    </font>
    <font>
      <b/>
      <sz val="10"/>
      <color rgb="FFFF950E"/>
      <name val="Calibri"/>
      <family val="2"/>
    </font>
    <font>
      <b/>
      <sz val="10"/>
      <color rgb="FFC5000B"/>
      <name val="Calibri"/>
      <family val="2"/>
    </font>
    <font>
      <b/>
      <sz val="10"/>
      <color rgb="FFFF0000"/>
      <name val="Calibri"/>
      <family val="2"/>
    </font>
    <font>
      <sz val="10"/>
      <color rgb="FF0047FF"/>
      <name val="Calibri"/>
      <family val="2"/>
    </font>
    <font>
      <b/>
      <sz val="12"/>
      <color rgb="FF4472C4"/>
      <name val="Calibri"/>
      <family val="2"/>
    </font>
    <font>
      <b/>
      <sz val="12"/>
      <color rgb="FFFF3333"/>
      <name val="Calibri"/>
      <family val="2"/>
    </font>
    <font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DFE0"/>
        <bgColor rgb="FFFFDFE0"/>
      </patternFill>
    </fill>
    <fill>
      <patternFill patternType="solid">
        <fgColor rgb="FFFF0000"/>
        <bgColor rgb="FFFF0000"/>
      </patternFill>
    </fill>
    <fill>
      <patternFill patternType="solid">
        <fgColor rgb="FFFFCCCC"/>
        <bgColor rgb="FFFFCCCC"/>
      </patternFill>
    </fill>
    <fill>
      <patternFill patternType="solid">
        <fgColor rgb="FFCCFF66"/>
        <bgColor rgb="FFCCFF66"/>
      </patternFill>
    </fill>
    <fill>
      <patternFill patternType="solid">
        <fgColor rgb="FF99CC66"/>
        <bgColor rgb="FF99CC66"/>
      </patternFill>
    </fill>
    <fill>
      <patternFill patternType="solid">
        <fgColor rgb="FFFF420E"/>
        <bgColor rgb="FFFF420E"/>
      </patternFill>
    </fill>
    <fill>
      <patternFill patternType="solid">
        <fgColor rgb="FFCCFF99"/>
        <bgColor rgb="FFCCFF99"/>
      </patternFill>
    </fill>
    <fill>
      <patternFill patternType="solid">
        <fgColor rgb="FFFFFFFF"/>
        <bgColor rgb="FFFFFFFF"/>
      </patternFill>
    </fill>
    <fill>
      <patternFill patternType="solid">
        <fgColor rgb="FFDEEBF7"/>
        <bgColor rgb="FFDEEBF7"/>
      </patternFill>
    </fill>
    <fill>
      <patternFill patternType="solid">
        <fgColor rgb="FFBDD7EE"/>
        <bgColor rgb="FFBDD7EE"/>
      </patternFill>
    </fill>
    <fill>
      <patternFill patternType="solid">
        <fgColor rgb="FFDAE3F3"/>
        <bgColor rgb="FFDAE3F3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164" fontId="0" fillId="0" borderId="0"/>
    <xf numFmtId="164" fontId="2" fillId="0" borderId="0" applyNumberFormat="0" applyBorder="0" applyAlignment="0" applyProtection="0"/>
    <xf numFmtId="164" fontId="3" fillId="0" borderId="0" applyNumberFormat="0" applyBorder="0" applyAlignment="0" applyProtection="0"/>
    <xf numFmtId="164" fontId="4" fillId="0" borderId="0" applyNumberFormat="0" applyBorder="0" applyAlignment="0" applyProtection="0"/>
    <xf numFmtId="164" fontId="5" fillId="0" borderId="1" applyNumberFormat="0" applyAlignment="0" applyProtection="0"/>
    <xf numFmtId="164" fontId="6" fillId="2" borderId="0" applyNumberFormat="0" applyBorder="0" applyProtection="0"/>
    <xf numFmtId="164" fontId="1" fillId="3" borderId="0" applyNumberFormat="0" applyFont="0" applyBorder="0" applyProtection="0"/>
    <xf numFmtId="164" fontId="7" fillId="0" borderId="0" applyNumberFormat="0" applyBorder="0" applyProtection="0">
      <alignment horizontal="center"/>
    </xf>
    <xf numFmtId="164" fontId="7" fillId="0" borderId="0" applyNumberFormat="0" applyBorder="0" applyProtection="0">
      <alignment horizontal="center" textRotation="90"/>
    </xf>
    <xf numFmtId="164" fontId="8" fillId="4" borderId="0" applyNumberFormat="0" applyBorder="0" applyProtection="0">
      <alignment horizontal="center" vertical="center" wrapText="1"/>
    </xf>
    <xf numFmtId="164" fontId="9" fillId="0" borderId="0" applyNumberFormat="0" applyBorder="0" applyProtection="0">
      <alignment horizontal="center" vertical="center" wrapText="1"/>
    </xf>
    <xf numFmtId="164" fontId="10" fillId="0" borderId="0" applyNumberFormat="0" applyBorder="0" applyProtection="0">
      <alignment horizontal="center" vertical="center" wrapText="1"/>
    </xf>
    <xf numFmtId="164" fontId="11" fillId="0" borderId="0" applyNumberFormat="0" applyBorder="0" applyProtection="0"/>
    <xf numFmtId="165" fontId="11" fillId="0" borderId="0" applyBorder="0" applyProtection="0"/>
    <xf numFmtId="164" fontId="9" fillId="0" borderId="0" applyNumberFormat="0" applyBorder="0" applyProtection="0">
      <alignment horizontal="center" vertical="center" wrapText="1"/>
    </xf>
    <xf numFmtId="164" fontId="12" fillId="0" borderId="0" applyNumberFormat="0" applyBorder="0" applyProtection="0">
      <alignment horizontal="center" vertical="center" wrapText="1"/>
    </xf>
    <xf numFmtId="164" fontId="10" fillId="0" borderId="0" applyNumberFormat="0" applyBorder="0" applyProtection="0">
      <alignment horizontal="center" vertical="center" wrapText="1"/>
    </xf>
    <xf numFmtId="164" fontId="13" fillId="4" borderId="0" applyNumberFormat="0" applyBorder="0" applyProtection="0">
      <alignment horizontal="center" vertical="center" wrapText="1"/>
    </xf>
    <xf numFmtId="164" fontId="1" fillId="0" borderId="0" applyNumberFormat="0" applyFont="0" applyBorder="0" applyProtection="0"/>
    <xf numFmtId="164" fontId="14" fillId="5" borderId="0" applyNumberFormat="0" applyBorder="0" applyProtection="0"/>
    <xf numFmtId="164" fontId="15" fillId="0" borderId="0" applyNumberFormat="0" applyBorder="0" applyProtection="0">
      <alignment vertical="center"/>
    </xf>
    <xf numFmtId="164" fontId="16" fillId="0" borderId="0" applyNumberFormat="0" applyBorder="0" applyProtection="0"/>
    <xf numFmtId="164" fontId="17" fillId="6" borderId="0" applyNumberFormat="0" applyBorder="0" applyProtection="0">
      <alignment horizontal="center" vertical="center"/>
    </xf>
    <xf numFmtId="164" fontId="9" fillId="4" borderId="0" applyNumberFormat="0" applyBorder="0" applyProtection="0">
      <alignment horizontal="center" vertical="center" wrapText="1"/>
    </xf>
    <xf numFmtId="164" fontId="18" fillId="7" borderId="0" applyNumberFormat="0" applyBorder="0" applyProtection="0">
      <alignment horizontal="center" vertical="center" wrapText="1"/>
    </xf>
    <xf numFmtId="164" fontId="1" fillId="0" borderId="0" applyNumberFormat="0" applyFont="0" applyBorder="0" applyProtection="0"/>
    <xf numFmtId="164" fontId="1" fillId="0" borderId="0" applyNumberFormat="0" applyFont="0" applyBorder="0" applyProtection="0"/>
    <xf numFmtId="164" fontId="1" fillId="0" borderId="0" applyNumberFormat="0" applyFont="0" applyBorder="0" applyProtection="0"/>
    <xf numFmtId="164" fontId="5" fillId="0" borderId="0" applyNumberFormat="0" applyBorder="0" applyProtection="0"/>
    <xf numFmtId="164" fontId="5" fillId="0" borderId="1" applyNumberFormat="0" applyProtection="0"/>
    <xf numFmtId="164" fontId="19" fillId="6" borderId="0" applyNumberFormat="0" applyBorder="0" applyProtection="0"/>
    <xf numFmtId="164" fontId="20" fillId="8" borderId="0" applyNumberFormat="0" applyBorder="0" applyProtection="0"/>
    <xf numFmtId="164" fontId="21" fillId="0" borderId="0" applyNumberFormat="0" applyBorder="0" applyProtection="0"/>
    <xf numFmtId="164" fontId="22" fillId="0" borderId="0" applyNumberFormat="0" applyBorder="0" applyProtection="0">
      <alignment horizontal="center" vertical="center" wrapText="1"/>
    </xf>
    <xf numFmtId="164" fontId="23" fillId="6" borderId="0" applyNumberFormat="0" applyBorder="0" applyProtection="0">
      <alignment horizontal="center" vertical="center"/>
    </xf>
  </cellStyleXfs>
  <cellXfs count="82">
    <xf numFmtId="164" fontId="0" fillId="0" borderId="0" xfId="0"/>
    <xf numFmtId="164" fontId="0" fillId="9" borderId="0" xfId="0" applyFill="1"/>
    <xf numFmtId="164" fontId="0" fillId="9" borderId="0" xfId="0" applyFill="1" applyAlignment="1"/>
    <xf numFmtId="164" fontId="5" fillId="0" borderId="0" xfId="0" applyFont="1"/>
    <xf numFmtId="164" fontId="24" fillId="10" borderId="2" xfId="0" applyFont="1" applyFill="1" applyBorder="1" applyAlignment="1" applyProtection="1">
      <alignment horizontal="center" vertical="center" wrapText="1"/>
    </xf>
    <xf numFmtId="164" fontId="25" fillId="10" borderId="0" xfId="0" applyFont="1" applyFill="1" applyAlignment="1" applyProtection="1">
      <alignment horizontal="center" vertical="center" wrapText="1"/>
    </xf>
    <xf numFmtId="164" fontId="0" fillId="10" borderId="0" xfId="0" applyFill="1" applyAlignment="1" applyProtection="1">
      <alignment horizontal="center" vertical="center" wrapText="1"/>
    </xf>
    <xf numFmtId="164" fontId="28" fillId="10" borderId="0" xfId="0" applyFont="1" applyFill="1" applyAlignment="1" applyProtection="1">
      <alignment horizontal="center" vertical="center" wrapText="1"/>
    </xf>
    <xf numFmtId="164" fontId="28" fillId="10" borderId="0" xfId="0" applyFont="1" applyFill="1" applyAlignment="1" applyProtection="1">
      <alignment horizontal="center" vertical="center"/>
    </xf>
    <xf numFmtId="164" fontId="27" fillId="12" borderId="0" xfId="0" applyFont="1" applyFill="1" applyAlignment="1" applyProtection="1">
      <alignment wrapText="1"/>
      <protection locked="0"/>
    </xf>
    <xf numFmtId="164" fontId="27" fillId="12" borderId="0" xfId="0" applyFont="1" applyFill="1" applyAlignment="1" applyProtection="1">
      <alignment horizontal="center" wrapText="1"/>
      <protection locked="0"/>
    </xf>
    <xf numFmtId="164" fontId="0" fillId="12" borderId="0" xfId="0" applyFill="1" applyAlignment="1" applyProtection="1">
      <protection locked="0"/>
    </xf>
    <xf numFmtId="164" fontId="0" fillId="0" borderId="0" xfId="0" applyAlignment="1" applyProtection="1">
      <alignment horizontal="left" vertical="center" wrapText="1"/>
    </xf>
    <xf numFmtId="164" fontId="0" fillId="0" borderId="0" xfId="0" applyAlignment="1" applyProtection="1">
      <alignment horizontal="center" vertical="center" wrapText="1"/>
      <protection locked="0"/>
    </xf>
    <xf numFmtId="164" fontId="27" fillId="12" borderId="0" xfId="0" applyFont="1" applyFill="1" applyAlignment="1" applyProtection="1">
      <alignment horizontal="center" vertical="center" wrapText="1" readingOrder="1"/>
    </xf>
    <xf numFmtId="164" fontId="27" fillId="12" borderId="0" xfId="0" applyFont="1" applyFill="1" applyAlignment="1" applyProtection="1">
      <alignment horizontal="center" vertical="center" wrapText="1"/>
    </xf>
    <xf numFmtId="164" fontId="0" fillId="12" borderId="0" xfId="0" applyFill="1" applyAlignment="1" applyProtection="1">
      <alignment horizontal="center" vertical="center"/>
    </xf>
    <xf numFmtId="164" fontId="29" fillId="12" borderId="0" xfId="0" applyFont="1" applyFill="1" applyAlignment="1" applyProtection="1">
      <alignment horizontal="center" vertical="center" wrapText="1"/>
      <protection hidden="1"/>
    </xf>
    <xf numFmtId="164" fontId="29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>
      <alignment wrapText="1"/>
    </xf>
    <xf numFmtId="164" fontId="27" fillId="12" borderId="0" xfId="0" applyFont="1" applyFill="1" applyAlignment="1" applyProtection="1">
      <alignment horizontal="center" vertical="center"/>
    </xf>
    <xf numFmtId="164" fontId="5" fillId="9" borderId="0" xfId="0" applyFont="1" applyFill="1" applyAlignment="1"/>
    <xf numFmtId="164" fontId="5" fillId="9" borderId="0" xfId="0" applyFont="1" applyFill="1"/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 vertical="center" wrapText="1" readingOrder="1"/>
    </xf>
    <xf numFmtId="164" fontId="33" fillId="0" borderId="0" xfId="0" applyFont="1" applyAlignment="1" applyProtection="1">
      <alignment horizontal="left" vertical="center" wrapText="1" readingOrder="1"/>
    </xf>
    <xf numFmtId="164" fontId="30" fillId="0" borderId="0" xfId="0" applyFont="1" applyAlignment="1" applyProtection="1">
      <alignment horizontal="left" vertical="center" wrapText="1"/>
      <protection locked="0"/>
    </xf>
    <xf numFmtId="164" fontId="30" fillId="0" borderId="0" xfId="0" applyFont="1" applyAlignment="1" applyProtection="1">
      <alignment horizontal="left" vertical="center" wrapText="1" readingOrder="1"/>
    </xf>
    <xf numFmtId="164" fontId="27" fillId="0" borderId="0" xfId="0" applyFont="1" applyAlignment="1" applyProtection="1">
      <alignment horizontal="left" vertical="center" wrapText="1" readingOrder="1"/>
    </xf>
    <xf numFmtId="164" fontId="5" fillId="9" borderId="0" xfId="0" applyFont="1" applyFill="1" applyProtection="1"/>
    <xf numFmtId="164" fontId="0" fillId="9" borderId="0" xfId="0" applyFill="1" applyProtection="1"/>
    <xf numFmtId="164" fontId="0" fillId="0" borderId="0" xfId="0" applyProtection="1"/>
    <xf numFmtId="164" fontId="36" fillId="9" borderId="0" xfId="0" applyFont="1" applyFill="1"/>
    <xf numFmtId="164" fontId="27" fillId="9" borderId="0" xfId="0" applyFont="1" applyFill="1"/>
    <xf numFmtId="164" fontId="27" fillId="0" borderId="0" xfId="0" applyFont="1"/>
    <xf numFmtId="164" fontId="27" fillId="12" borderId="0" xfId="0" applyFont="1" applyFill="1" applyAlignment="1" applyProtection="1">
      <alignment horizontal="center" vertical="center" wrapText="1"/>
      <protection locked="0"/>
    </xf>
    <xf numFmtId="164" fontId="27" fillId="12" borderId="0" xfId="0" applyFont="1" applyFill="1" applyAlignment="1" applyProtection="1">
      <alignment horizontal="center" vertical="center"/>
      <protection locked="0"/>
    </xf>
    <xf numFmtId="164" fontId="0" fillId="12" borderId="0" xfId="0" applyFill="1" applyAlignment="1" applyProtection="1">
      <alignment horizontal="center" vertical="center"/>
      <protection locked="0"/>
    </xf>
    <xf numFmtId="164" fontId="37" fillId="9" borderId="0" xfId="0" applyFont="1" applyFill="1" applyAlignment="1">
      <alignment vertical="center" wrapText="1" readingOrder="1"/>
    </xf>
    <xf numFmtId="164" fontId="29" fillId="9" borderId="0" xfId="0" applyFont="1" applyFill="1" applyAlignment="1">
      <alignment vertical="center" wrapText="1" readingOrder="1"/>
    </xf>
    <xf numFmtId="164" fontId="29" fillId="0" borderId="0" xfId="0" applyFont="1" applyAlignment="1">
      <alignment vertical="center" wrapText="1" readingOrder="1"/>
    </xf>
    <xf numFmtId="164" fontId="38" fillId="12" borderId="0" xfId="0" applyFont="1" applyFill="1" applyAlignment="1" applyProtection="1">
      <alignment horizontal="center" vertical="center"/>
    </xf>
    <xf numFmtId="164" fontId="39" fillId="12" borderId="0" xfId="0" applyFont="1" applyFill="1" applyAlignment="1" applyProtection="1">
      <alignment horizontal="center" vertical="center"/>
      <protection locked="0"/>
    </xf>
    <xf numFmtId="164" fontId="0" fillId="0" borderId="5" xfId="0" applyBorder="1" applyAlignment="1" applyProtection="1">
      <alignment horizontal="center" vertical="center" wrapText="1"/>
    </xf>
    <xf numFmtId="164" fontId="43" fillId="0" borderId="5" xfId="0" applyFont="1" applyFill="1" applyBorder="1" applyAlignment="1" applyProtection="1">
      <alignment horizontal="center" vertical="center" wrapText="1"/>
    </xf>
    <xf numFmtId="164" fontId="44" fillId="0" borderId="5" xfId="0" applyFont="1" applyFill="1" applyBorder="1" applyAlignment="1" applyProtection="1">
      <alignment horizontal="center" vertical="center" wrapText="1"/>
    </xf>
    <xf numFmtId="164" fontId="45" fillId="0" borderId="5" xfId="0" applyFont="1" applyFill="1" applyBorder="1" applyAlignment="1" applyProtection="1">
      <alignment horizontal="center" vertical="center" wrapText="1"/>
    </xf>
    <xf numFmtId="164" fontId="46" fillId="0" borderId="5" xfId="0" applyFont="1" applyFill="1" applyBorder="1" applyAlignment="1" applyProtection="1">
      <alignment horizontal="center" vertical="center" wrapText="1"/>
    </xf>
    <xf numFmtId="164" fontId="27" fillId="0" borderId="5" xfId="0" applyFont="1" applyFill="1" applyBorder="1" applyAlignment="1" applyProtection="1">
      <alignment horizontal="center" vertical="center" wrapText="1"/>
    </xf>
    <xf numFmtId="164" fontId="47" fillId="0" borderId="5" xfId="0" applyFont="1" applyFill="1" applyBorder="1" applyAlignment="1" applyProtection="1">
      <alignment horizontal="center" vertical="center" wrapText="1"/>
    </xf>
    <xf numFmtId="164" fontId="0" fillId="0" borderId="5" xfId="0" applyFill="1" applyBorder="1" applyAlignment="1" applyProtection="1">
      <alignment horizontal="center" vertical="center"/>
    </xf>
    <xf numFmtId="164" fontId="0" fillId="0" borderId="5" xfId="0" applyFill="1" applyBorder="1" applyAlignment="1" applyProtection="1">
      <alignment horizontal="center" vertical="center" wrapText="1"/>
    </xf>
    <xf numFmtId="164" fontId="0" fillId="0" borderId="0" xfId="0" applyAlignment="1">
      <alignment horizontal="center"/>
    </xf>
    <xf numFmtId="164" fontId="49" fillId="9" borderId="0" xfId="9" applyFont="1" applyFill="1" applyAlignment="1" applyProtection="1">
      <alignment horizontal="center" vertical="center" wrapText="1"/>
    </xf>
    <xf numFmtId="164" fontId="29" fillId="12" borderId="0" xfId="0" applyFont="1" applyFill="1" applyAlignment="1" applyProtection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48" fillId="10" borderId="2" xfId="0" applyFont="1" applyFill="1" applyBorder="1" applyAlignment="1" applyProtection="1">
      <alignment horizontal="center" vertical="center" wrapText="1"/>
      <protection hidden="1"/>
    </xf>
    <xf numFmtId="164" fontId="48" fillId="10" borderId="0" xfId="0" applyFont="1" applyFill="1" applyAlignment="1" applyProtection="1">
      <alignment horizontal="center" vertical="center" wrapText="1"/>
      <protection hidden="1"/>
    </xf>
    <xf numFmtId="164" fontId="29" fillId="12" borderId="0" xfId="0" applyFont="1" applyFill="1" applyAlignment="1" applyProtection="1">
      <alignment wrapText="1"/>
      <protection locked="0" hidden="1"/>
    </xf>
    <xf numFmtId="164" fontId="29" fillId="0" borderId="0" xfId="0" applyFont="1" applyAlignment="1">
      <alignment horizontal="center" vertical="center" wrapText="1"/>
    </xf>
    <xf numFmtId="164" fontId="29" fillId="12" borderId="0" xfId="0" applyFont="1" applyFill="1" applyAlignment="1" applyProtection="1">
      <alignment horizontal="center" vertical="center" wrapText="1"/>
      <protection locked="0" hidden="1"/>
    </xf>
    <xf numFmtId="164" fontId="50" fillId="12" borderId="0" xfId="0" applyFont="1" applyFill="1" applyAlignment="1" applyProtection="1">
      <alignment horizontal="center" vertical="center" wrapText="1"/>
      <protection hidden="1"/>
    </xf>
    <xf numFmtId="164" fontId="50" fillId="12" borderId="0" xfId="0" applyFont="1" applyFill="1" applyAlignment="1" applyProtection="1">
      <alignment horizontal="center" vertical="center" wrapText="1"/>
      <protection locked="0"/>
    </xf>
    <xf numFmtId="164" fontId="29" fillId="0" borderId="0" xfId="0" applyFont="1" applyAlignment="1" applyProtection="1">
      <alignment wrapText="1"/>
      <protection hidden="1"/>
    </xf>
    <xf numFmtId="164" fontId="0" fillId="0" borderId="0" xfId="0" applyBorder="1"/>
    <xf numFmtId="164" fontId="5" fillId="0" borderId="0" xfId="0" applyFont="1" applyBorder="1"/>
    <xf numFmtId="164" fontId="5" fillId="9" borderId="0" xfId="0" applyFont="1" applyFill="1" applyBorder="1" applyProtection="1">
      <protection hidden="1"/>
    </xf>
    <xf numFmtId="164" fontId="0" fillId="9" borderId="0" xfId="0" applyFill="1" applyBorder="1" applyProtection="1">
      <protection hidden="1"/>
    </xf>
    <xf numFmtId="164" fontId="0" fillId="0" borderId="0" xfId="0" applyBorder="1" applyProtection="1">
      <protection hidden="1"/>
    </xf>
    <xf numFmtId="164" fontId="27" fillId="11" borderId="0" xfId="0" applyFont="1" applyFill="1" applyAlignment="1" applyProtection="1">
      <alignment horizontal="center" vertical="center" wrapText="1" readingOrder="1"/>
    </xf>
    <xf numFmtId="164" fontId="27" fillId="0" borderId="0" xfId="0" applyFont="1" applyFill="1" applyAlignment="1" applyProtection="1">
      <alignment horizontal="left" vertical="center" wrapText="1" readingOrder="1"/>
    </xf>
    <xf numFmtId="164" fontId="0" fillId="0" borderId="0" xfId="0" applyFill="1" applyAlignment="1" applyProtection="1">
      <alignment horizontal="left" vertical="center" wrapText="1" readingOrder="1"/>
    </xf>
    <xf numFmtId="164" fontId="0" fillId="0" borderId="0" xfId="0" applyFill="1"/>
    <xf numFmtId="164" fontId="27" fillId="11" borderId="0" xfId="0" applyFont="1" applyFill="1" applyAlignment="1" applyProtection="1">
      <alignment horizontal="center" vertical="center" wrapText="1"/>
    </xf>
    <xf numFmtId="164" fontId="0" fillId="9" borderId="0" xfId="0" applyFill="1"/>
    <xf numFmtId="164" fontId="0" fillId="10" borderId="3" xfId="0" applyFill="1" applyBorder="1"/>
    <xf numFmtId="164" fontId="26" fillId="10" borderId="4" xfId="0" applyFont="1" applyFill="1" applyBorder="1" applyAlignment="1" applyProtection="1">
      <alignment horizontal="center" vertical="center" wrapText="1"/>
    </xf>
    <xf numFmtId="164" fontId="0" fillId="11" borderId="0" xfId="0" applyFill="1" applyAlignment="1" applyProtection="1">
      <alignment horizontal="center" wrapText="1"/>
      <protection locked="0"/>
    </xf>
    <xf numFmtId="164" fontId="0" fillId="0" borderId="0" xfId="0" applyFill="1" applyAlignment="1" applyProtection="1">
      <alignment horizontal="left" vertical="center" wrapText="1"/>
    </xf>
    <xf numFmtId="164" fontId="0" fillId="11" borderId="0" xfId="0" applyFill="1" applyAlignment="1" applyProtection="1">
      <alignment horizontal="center" vertical="center" wrapText="1"/>
      <protection locked="0"/>
    </xf>
    <xf numFmtId="164" fontId="0" fillId="0" borderId="0" xfId="0" applyFill="1" applyAlignment="1" applyProtection="1">
      <alignment horizontal="center" vertical="center" wrapText="1"/>
      <protection locked="0"/>
    </xf>
    <xf numFmtId="164" fontId="42" fillId="0" borderId="5" xfId="0" applyFont="1" applyFill="1" applyBorder="1" applyAlignment="1">
      <alignment horizontal="center" vertical="center" wrapText="1"/>
    </xf>
  </cellXfs>
  <cellStyles count="35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onditionalStyle_10" xfId="5" xr:uid="{00000000-0005-0000-0000-000004000000}"/>
    <cellStyle name="Excel_CondFormat_1_1_1" xfId="6" xr:uid="{00000000-0005-0000-0000-000005000000}"/>
    <cellStyle name="Heading" xfId="7" xr:uid="{00000000-0005-0000-0000-000006000000}"/>
    <cellStyle name="Heading1" xfId="8" xr:uid="{00000000-0005-0000-0000-000007000000}"/>
    <cellStyle name="inegalité rouge" xfId="10" xr:uid="{00000000-0005-0000-0000-000008000000}"/>
    <cellStyle name="inégalités EIS" xfId="9" xr:uid="{00000000-0005-0000-0000-000009000000}"/>
    <cellStyle name="Normal" xfId="0" builtinId="0" customBuiltin="1"/>
    <cellStyle name="orange" xfId="11" xr:uid="{00000000-0005-0000-0000-00000B000000}"/>
    <cellStyle name="Result" xfId="12" xr:uid="{00000000-0005-0000-0000-00000C000000}"/>
    <cellStyle name="Result2" xfId="13" xr:uid="{00000000-0005-0000-0000-00000D000000}"/>
    <cellStyle name="Rouge" xfId="14" xr:uid="{00000000-0005-0000-0000-00000E000000}"/>
    <cellStyle name="Rouge fort" xfId="15" xr:uid="{00000000-0005-0000-0000-00000F000000}"/>
    <cellStyle name="rouge in" xfId="16" xr:uid="{00000000-0005-0000-0000-000010000000}"/>
    <cellStyle name="rouge inégalités" xfId="17" xr:uid="{00000000-0005-0000-0000-000011000000}"/>
    <cellStyle name="Sans nom1" xfId="18" xr:uid="{00000000-0005-0000-0000-000012000000}"/>
    <cellStyle name="Sans nom10" xfId="19" xr:uid="{00000000-0005-0000-0000-000013000000}"/>
    <cellStyle name="Sans nom11" xfId="20" xr:uid="{00000000-0005-0000-0000-000014000000}"/>
    <cellStyle name="Sans nom12" xfId="21" xr:uid="{00000000-0005-0000-0000-000015000000}"/>
    <cellStyle name="Sans nom13" xfId="22" xr:uid="{00000000-0005-0000-0000-000016000000}"/>
    <cellStyle name="Sans nom14" xfId="23" xr:uid="{00000000-0005-0000-0000-000017000000}"/>
    <cellStyle name="Sans nom15" xfId="24" xr:uid="{00000000-0005-0000-0000-000018000000}"/>
    <cellStyle name="Sans nom2" xfId="25" xr:uid="{00000000-0005-0000-0000-000019000000}"/>
    <cellStyle name="Sans nom3" xfId="26" xr:uid="{00000000-0005-0000-0000-00001A000000}"/>
    <cellStyle name="Sans nom4" xfId="27" xr:uid="{00000000-0005-0000-0000-00001B000000}"/>
    <cellStyle name="Sans nom5" xfId="28" xr:uid="{00000000-0005-0000-0000-00001C000000}"/>
    <cellStyle name="Sans nom6" xfId="29" xr:uid="{00000000-0005-0000-0000-00001D000000}"/>
    <cellStyle name="Sans nom7" xfId="30" xr:uid="{00000000-0005-0000-0000-00001E000000}"/>
    <cellStyle name="Sans nom8" xfId="31" xr:uid="{00000000-0005-0000-0000-00001F000000}"/>
    <cellStyle name="Sans nom9" xfId="32" xr:uid="{00000000-0005-0000-0000-000020000000}"/>
    <cellStyle name="vert" xfId="33" xr:uid="{00000000-0005-0000-0000-000021000000}"/>
    <cellStyle name="Vert EIS" xfId="34" xr:uid="{00000000-0005-0000-0000-000022000000}"/>
  </cellStyles>
  <dxfs count="5">
    <dxf>
      <font>
        <color rgb="FFFFFFFF"/>
      </font>
      <fill>
        <patternFill patternType="none"/>
      </fill>
      <border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lor rgb="FFC00000"/>
      </font>
      <fill>
        <patternFill>
          <bgColor theme="0"/>
        </patternFill>
      </fill>
    </dxf>
    <dxf>
      <font>
        <b/>
        <color rgb="FF669900"/>
      </font>
      <fill>
        <patternFill patternType="none"/>
      </fill>
    </dxf>
    <dxf>
      <font>
        <b/>
        <color rgb="FFC5000B"/>
      </font>
      <fill>
        <patternFill patternType="none"/>
      </fill>
    </dxf>
    <dxf>
      <font>
        <b/>
        <color rgb="FFFF66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xMode val="edge"/>
          <c:yMode val="edge"/>
          <c:x val="3.7449113832568277E-2"/>
          <c:y val="9.4862713912314447E-2"/>
          <c:w val="0.8277945751534348"/>
          <c:h val="0.78741831878483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FE7F5"/>
            </a:solidFill>
            <a:ln>
              <a:noFill/>
            </a:ln>
          </c:spPr>
          <c:invertIfNegative val="0"/>
          <c:cat>
            <c:strRef>
              <c:f>Grille_de_dépistage!$B$60:$E$60</c:f>
              <c:strCache>
                <c:ptCount val="4"/>
                <c:pt idx="0">
                  <c:v>Aisées</c:v>
                </c:pt>
                <c:pt idx="1">
                  <c:v>Moyennes Supérieures</c:v>
                </c:pt>
                <c:pt idx="2">
                  <c:v>Moyennes inférieures</c:v>
                </c:pt>
                <c:pt idx="3">
                  <c:v>Modestes</c:v>
                </c:pt>
              </c:strCache>
            </c:strRef>
          </c:cat>
          <c:val>
            <c:numRef>
              <c:f>Grille_de_dépistage!$B$61:$E$61</c:f>
              <c:numCache>
                <c:formatCode>[$-40C]General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0-435F-9BF1-7DC8B700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228976"/>
        <c:axId val="1156228144"/>
      </c:barChart>
      <c:valAx>
        <c:axId val="1156228144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[$-40C]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156228976"/>
        <c:crossesAt val="0"/>
        <c:crossBetween val="between"/>
      </c:valAx>
      <c:catAx>
        <c:axId val="115622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15622814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1C1C1C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466197</xdr:colOff>
      <xdr:row>0</xdr:row>
      <xdr:rowOff>191164</xdr:rowOff>
    </xdr:from>
    <xdr:ext cx="1826642" cy="897840"/>
    <xdr:pic>
      <xdr:nvPicPr>
        <xdr:cNvPr id="2" name="Image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66197" y="191164"/>
          <a:ext cx="1826642" cy="897840"/>
        </a:xfrm>
        <a:prstGeom prst="rect">
          <a:avLst/>
        </a:prstGeom>
        <a:solidFill>
          <a:srgbClr val="CFE7F5">
            <a:alpha val="0"/>
          </a:srgbClr>
        </a:solidFill>
        <a:ln cap="flat">
          <a:noFill/>
        </a:ln>
      </xdr:spPr>
    </xdr:pic>
    <xdr:clientData/>
  </xdr:oneCellAnchor>
  <xdr:oneCellAnchor>
    <xdr:from>
      <xdr:col>6</xdr:col>
      <xdr:colOff>1109697</xdr:colOff>
      <xdr:row>0</xdr:row>
      <xdr:rowOff>214256</xdr:rowOff>
    </xdr:from>
    <xdr:ext cx="2484004" cy="790919"/>
    <xdr:pic>
      <xdr:nvPicPr>
        <xdr:cNvPr id="4" name="Imag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137117" y="214256"/>
          <a:ext cx="2484004" cy="790919"/>
        </a:xfrm>
        <a:prstGeom prst="rect">
          <a:avLst/>
        </a:prstGeom>
        <a:solidFill>
          <a:srgbClr val="CFE7F5"/>
        </a:solidFill>
        <a:ln cap="flat">
          <a:noFill/>
        </a:ln>
      </xdr:spPr>
    </xdr:pic>
    <xdr:clientData/>
  </xdr:oneCellAnchor>
  <xdr:twoCellAnchor editAs="oneCell">
    <xdr:from>
      <xdr:col>3</xdr:col>
      <xdr:colOff>674370</xdr:colOff>
      <xdr:row>1</xdr:row>
      <xdr:rowOff>200026</xdr:rowOff>
    </xdr:from>
    <xdr:to>
      <xdr:col>5</xdr:col>
      <xdr:colOff>124097</xdr:colOff>
      <xdr:row>1</xdr:row>
      <xdr:rowOff>577172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0520" y="904876"/>
          <a:ext cx="1021352" cy="37714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0</xdr:row>
      <xdr:rowOff>38100</xdr:rowOff>
    </xdr:from>
    <xdr:to>
      <xdr:col>5</xdr:col>
      <xdr:colOff>627212</xdr:colOff>
      <xdr:row>1</xdr:row>
      <xdr:rowOff>208282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67150" y="38100"/>
          <a:ext cx="1817837" cy="875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830878" y="267480"/>
    <xdr:ext cx="7084442" cy="3244318"/>
    <xdr:graphicFrame macro="">
      <xdr:nvGraphicFramePr>
        <xdr:cNvPr id="2" name="Impact sur les population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43"/>
  <sheetViews>
    <sheetView tabSelected="1" topLeftCell="A22" zoomScale="115" zoomScaleNormal="115" workbookViewId="0">
      <selection activeCell="H39" sqref="H39"/>
    </sheetView>
  </sheetViews>
  <sheetFormatPr baseColWidth="10" defaultColWidth="9" defaultRowHeight="15.5" x14ac:dyDescent="0.35"/>
  <cols>
    <col min="1" max="1" width="27.453125" customWidth="1"/>
    <col min="2" max="2" width="9.7265625" customWidth="1"/>
    <col min="3" max="3" width="13.54296875" customWidth="1"/>
    <col min="4" max="4" width="13" customWidth="1"/>
    <col min="5" max="5" width="9.81640625" customWidth="1"/>
    <col min="6" max="6" width="14.26953125" customWidth="1"/>
    <col min="7" max="7" width="28.7265625" customWidth="1"/>
    <col min="8" max="8" width="27.26953125" style="63" customWidth="1"/>
    <col min="9" max="21" width="2.7265625" customWidth="1"/>
    <col min="22" max="22" width="8.26953125" customWidth="1"/>
    <col min="23" max="23" width="14.453125" customWidth="1"/>
    <col min="24" max="24" width="18" customWidth="1"/>
    <col min="25" max="25" width="15.453125" customWidth="1"/>
    <col min="26" max="26" width="14.54296875" customWidth="1"/>
    <col min="27" max="29" width="11" customWidth="1"/>
    <col min="30" max="30" width="14.81640625" customWidth="1"/>
    <col min="31" max="31" width="11" customWidth="1"/>
    <col min="32" max="32" width="47.7265625" customWidth="1"/>
    <col min="33" max="1024" width="11" customWidth="1"/>
    <col min="1025" max="1025" width="9" customWidth="1"/>
  </cols>
  <sheetData>
    <row r="1" spans="1:55" ht="55.15" customHeight="1" x14ac:dyDescent="0.35">
      <c r="A1" s="74"/>
      <c r="B1" s="74"/>
      <c r="C1" s="74"/>
      <c r="D1" s="74"/>
      <c r="E1" s="74"/>
      <c r="F1" s="74"/>
      <c r="G1" s="74"/>
      <c r="H1" s="74"/>
      <c r="I1" s="2"/>
      <c r="J1" s="2"/>
      <c r="K1" s="2"/>
      <c r="L1" s="2"/>
      <c r="AS1" s="3"/>
      <c r="AT1" s="3"/>
    </row>
    <row r="2" spans="1:55" ht="46.15" customHeight="1" x14ac:dyDescent="0.35">
      <c r="A2" s="74"/>
      <c r="B2" s="74"/>
      <c r="C2" s="74"/>
      <c r="D2" s="74"/>
      <c r="E2" s="74"/>
      <c r="F2" s="74"/>
      <c r="G2" s="74"/>
      <c r="H2" s="74"/>
      <c r="I2" s="2"/>
      <c r="J2" s="2"/>
      <c r="K2" s="2"/>
      <c r="L2" s="2"/>
      <c r="AS2" s="3"/>
      <c r="AT2" s="3"/>
    </row>
    <row r="3" spans="1:55" ht="36.4" customHeight="1" x14ac:dyDescent="0.35">
      <c r="A3" s="4" t="s">
        <v>0</v>
      </c>
      <c r="B3" s="75"/>
      <c r="C3" s="75"/>
      <c r="D3" s="75"/>
      <c r="E3" s="75"/>
      <c r="F3" s="4" t="s">
        <v>1</v>
      </c>
      <c r="G3" s="4" t="s">
        <v>2</v>
      </c>
      <c r="H3" s="56" t="s">
        <v>3</v>
      </c>
      <c r="I3" s="2"/>
      <c r="J3" s="2"/>
      <c r="K3" s="2"/>
      <c r="L3" s="2"/>
      <c r="AS3" s="3"/>
      <c r="AT3" s="3"/>
    </row>
    <row r="4" spans="1:55" ht="67.5" customHeight="1" x14ac:dyDescent="0.35">
      <c r="A4" s="5"/>
      <c r="B4" s="6"/>
      <c r="C4" s="76" t="s">
        <v>4</v>
      </c>
      <c r="D4" s="76"/>
      <c r="E4" s="76"/>
      <c r="F4" s="7"/>
      <c r="G4" s="8"/>
      <c r="H4" s="57"/>
      <c r="I4" s="2"/>
      <c r="J4" s="2"/>
      <c r="K4" s="2"/>
      <c r="L4" s="2"/>
      <c r="AS4" s="3"/>
      <c r="AT4" s="3"/>
    </row>
    <row r="5" spans="1:55" ht="16.5" customHeight="1" x14ac:dyDescent="0.35">
      <c r="A5" s="77" t="s">
        <v>5</v>
      </c>
      <c r="B5" s="77"/>
      <c r="C5" s="77"/>
      <c r="D5" s="77"/>
      <c r="E5" s="77"/>
      <c r="F5" s="77"/>
      <c r="G5" s="77"/>
      <c r="H5" s="77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F5" s="72"/>
      <c r="AG5" s="72"/>
      <c r="AH5" s="72"/>
      <c r="AI5" s="72"/>
      <c r="AJ5" s="72"/>
      <c r="AS5" s="3"/>
      <c r="AT5" s="3"/>
    </row>
    <row r="6" spans="1:55" x14ac:dyDescent="0.35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</v>
      </c>
      <c r="G6" s="11"/>
      <c r="H6" s="58"/>
      <c r="I6" s="2"/>
      <c r="J6" s="2"/>
      <c r="K6" s="2"/>
      <c r="L6" s="2"/>
      <c r="AS6" s="3"/>
      <c r="AT6" s="3"/>
    </row>
    <row r="7" spans="1:55" ht="143.25" customHeight="1" x14ac:dyDescent="0.35">
      <c r="A7" s="12" t="s">
        <v>11</v>
      </c>
      <c r="B7" s="13" t="s">
        <v>12</v>
      </c>
      <c r="C7" s="13" t="s">
        <v>12</v>
      </c>
      <c r="D7" s="13" t="s">
        <v>12</v>
      </c>
      <c r="E7" s="13" t="s">
        <v>12</v>
      </c>
      <c r="F7" s="13" t="s">
        <v>85</v>
      </c>
      <c r="G7" s="13" t="s">
        <v>84</v>
      </c>
      <c r="H7" s="53" t="str">
        <f>IF(COUNTIF(F7,"Impact Inconnu"),"Impact inconnu sur la santé",IF((COUNTIF(B7:E7,"-")=1),"Réponse Incomplète",IF(OR(B7="-",C7="-",D7="-",E7="-")," ",IF(OR(AND(B7=0,C7=0,D7=0,E7=0),AND(B7&gt;=0,C7&gt;=0,D7&gt;=0,E7&gt;=0)),"Une EIS n'est pas recommandée",IF(COUNTIF(F7,"Impact Inconnu"),"Impact inconnu sur la santé",IF(OR((B7-C7&gt;=2),(B7-D7&gt;=2),(B7-E7&gt;=2),(C7-B7&gt;=2),(C7-D7&gt;=2),(C7-E7&gt;=2),(D7-E7&gt;=2),(D7-C7&gt;=2),(D7-B7&gt;=2),(E7-D7&gt;=2),(E7-C7&gt;=2),(E7-B7&gt;=2)),"Attention Inégalités Sociales de Santé ",IF(AND(B7=-2,C7=-2,D7=-2,E7=-2),"Une EIS est fortement recommandée",IF(AND(B7&lt;=0,C7&lt;=0,D7&lt;=0,E7&lt;=0),"Une EIS est à envisager",IF((COUNTIF(B7:E7,"-")=1),"Réponse Incomplète")))))))))</f>
        <v>Impact inconnu sur la santé</v>
      </c>
      <c r="I7" s="2"/>
      <c r="J7" s="2"/>
      <c r="K7" s="2"/>
      <c r="L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S7" s="3"/>
      <c r="AT7" s="3"/>
    </row>
    <row r="8" spans="1:55" ht="29.25" customHeight="1" x14ac:dyDescent="0.35">
      <c r="A8" s="14" t="s">
        <v>13</v>
      </c>
      <c r="B8" s="15" t="s">
        <v>7</v>
      </c>
      <c r="C8" s="15" t="s">
        <v>8</v>
      </c>
      <c r="D8" s="15" t="s">
        <v>9</v>
      </c>
      <c r="E8" s="15" t="s">
        <v>10</v>
      </c>
      <c r="F8" s="15" t="s">
        <v>1</v>
      </c>
      <c r="G8" s="16"/>
      <c r="H8" s="17"/>
      <c r="I8" s="2"/>
      <c r="J8" s="2"/>
      <c r="K8" s="2"/>
      <c r="L8" s="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S8" s="3"/>
      <c r="AT8" s="3"/>
    </row>
    <row r="9" spans="1:55" ht="88.15" customHeight="1" x14ac:dyDescent="0.35">
      <c r="A9" s="78" t="s">
        <v>14</v>
      </c>
      <c r="B9" s="13" t="s">
        <v>12</v>
      </c>
      <c r="C9" s="13" t="s">
        <v>12</v>
      </c>
      <c r="D9" s="13" t="s">
        <v>12</v>
      </c>
      <c r="E9" s="13" t="s">
        <v>12</v>
      </c>
      <c r="F9" s="13"/>
      <c r="G9" s="13" t="s">
        <v>86</v>
      </c>
      <c r="H9" s="59" t="str">
        <f>IF(COUNTIF(F9,"Impact Inconnu"),"Impact inconnu sur la santé",IF((COUNTIF(B9:E9,"-")=1),"Réponse Incomplète",IF(OR(B9="-",C9="-",D9="-",E9="-")," ",IF(OR(AND(B9=0,C9=0,D9=0,E9=0),AND(B9&gt;=0,C9&gt;=0,D9&gt;=0,E9&gt;=0)),"Une EIS n'est pas recommandée",IF(COUNTIF(F9,"Impact Inconnu"),"Impact inconnu sur la santé",IF(OR((B9-C9&gt;=2),(B9-D9&gt;=2),(B9-E9&gt;=2),(C9-B9&gt;=2),(C9-D9&gt;=2),(C9-E9&gt;=2),(D9-E9&gt;=2),(D9-C9&gt;=2),(D9-B9&gt;=2),(E9-D9&gt;=2),(E9-C9&gt;=2),(E9-B9&gt;=2)),"Attention Inégalités Sociales de Santé ",IF(AND(B9=-2,C9=-2,D9=-2,E9=-2),"Une EIS est fortement recommandée",IF(AND(B9&lt;=0,C9&lt;=0,D9&lt;=0,E9&lt;=0),"Une EIS est à envisager",IF((COUNTIF(B9:E9,"-")=1),"Réponse Incomplète")))))))))</f>
        <v xml:space="preserve"> </v>
      </c>
      <c r="I9" s="2"/>
      <c r="J9" s="2"/>
      <c r="K9" s="2"/>
      <c r="L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S9" s="3"/>
      <c r="AT9" s="3"/>
    </row>
    <row r="10" spans="1:55" ht="48" customHeight="1" x14ac:dyDescent="0.35">
      <c r="A10" s="78"/>
      <c r="B10" s="15" t="s">
        <v>15</v>
      </c>
      <c r="C10" s="15" t="s">
        <v>16</v>
      </c>
      <c r="D10" s="15" t="s">
        <v>17</v>
      </c>
      <c r="E10" s="15" t="s">
        <v>18</v>
      </c>
      <c r="F10" s="15" t="s">
        <v>1</v>
      </c>
      <c r="G10" s="16"/>
      <c r="H10" s="17"/>
      <c r="I10" s="2"/>
      <c r="J10" s="2"/>
      <c r="K10" s="2"/>
      <c r="L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S10" s="3"/>
      <c r="AT10" s="3"/>
    </row>
    <row r="11" spans="1:55" ht="59.25" customHeight="1" x14ac:dyDescent="0.35">
      <c r="A11" s="78"/>
      <c r="B11" s="13">
        <v>1</v>
      </c>
      <c r="C11" s="13">
        <v>1</v>
      </c>
      <c r="D11" s="13">
        <v>0</v>
      </c>
      <c r="E11" s="13">
        <v>0</v>
      </c>
      <c r="F11" s="13" t="s">
        <v>12</v>
      </c>
      <c r="G11" s="13" t="s">
        <v>89</v>
      </c>
      <c r="H11" s="18" t="str">
        <f>IF(COUNTIF(F11,"Impact Inconnu"),"Impact inconnu sur la santé",IF(OR(B11="-",C11="-",D11="-")," ",IF(OR(AND(B11=0,C11=0,D11=0,E11=0),AND(B11&gt;=0,C11&gt;=0,D11&gt;=0,E11&gt;=0)),"Une EIS n'est pas recommandée",IF(AND(B11=-2,C11=-2,D11=-2,E11=-2),"Attention aux populations spécifiques",IF(AND(B11&lt;=0,C11&lt;=0,D11&lt;=0),"Attention aux populations spécifiques")))))</f>
        <v>Une EIS n'est pas recommandée</v>
      </c>
      <c r="I11" s="2"/>
      <c r="J11" s="2"/>
      <c r="K11" s="2"/>
      <c r="L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S11" s="3"/>
      <c r="AT11" s="3"/>
    </row>
    <row r="12" spans="1:55" ht="21.75" customHeight="1" x14ac:dyDescent="0.35">
      <c r="A12" s="79" t="s">
        <v>19</v>
      </c>
      <c r="B12" s="79"/>
      <c r="C12" s="79"/>
      <c r="D12" s="79"/>
      <c r="E12" s="79"/>
      <c r="F12" s="79"/>
      <c r="G12" s="79"/>
      <c r="H12" s="79"/>
      <c r="I12" s="2"/>
      <c r="J12" s="2"/>
      <c r="K12" s="2"/>
      <c r="L12" s="2"/>
      <c r="AS12" s="3"/>
      <c r="AT12" s="3"/>
      <c r="AY12" s="19"/>
      <c r="AZ12" s="19"/>
      <c r="BA12" s="19"/>
      <c r="BB12" s="19"/>
      <c r="BC12" s="19"/>
    </row>
    <row r="13" spans="1:55" ht="27.75" customHeight="1" x14ac:dyDescent="0.35">
      <c r="A13" s="15" t="s">
        <v>13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</v>
      </c>
      <c r="G13" s="20"/>
      <c r="H13" s="17"/>
      <c r="I13" s="2"/>
      <c r="J13" s="2"/>
      <c r="K13" s="2"/>
      <c r="L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S13" s="3"/>
      <c r="AT13" s="3"/>
    </row>
    <row r="14" spans="1:55" ht="36" customHeight="1" x14ac:dyDescent="0.35">
      <c r="A14" s="78" t="s">
        <v>20</v>
      </c>
      <c r="B14" s="13" t="s">
        <v>12</v>
      </c>
      <c r="C14" s="13" t="s">
        <v>12</v>
      </c>
      <c r="D14" s="13" t="s">
        <v>12</v>
      </c>
      <c r="E14" s="13" t="s">
        <v>12</v>
      </c>
      <c r="F14" s="13" t="s">
        <v>12</v>
      </c>
      <c r="G14" s="13"/>
      <c r="H14" s="18" t="str">
        <f>IF(COUNTIF(F14,"Impact Inconnu"),"Impact inconnu sur la santé",IF((COUNTIF(B14:E14,"-")=1),"Réponse Incomplète",IF(OR(B14="-",C14="-",D14="-",E14="-")," ",IF(OR(AND(B14=0,C14=0,D14=0,E14=0),AND(B14&gt;=0,C14&gt;=0,D14&gt;=0,E14&gt;=0)),"Une EIS n'est pas recommandée",IF(COUNTIF(F14,"Impact Inconnu"),"Impact inconnu sur la santé",IF(OR((B14-C14&gt;=2),(B14-D14&gt;=2),(B14-E14&gt;=2),(C14-B14&gt;=2),(C14-D14&gt;=2),(C14-E14&gt;=2),(D14-E14&gt;=2),(D14-C14&gt;=2),(D14-B14&gt;=2),(E14-D14&gt;=2),(E14-C14&gt;=2),(E14-B14&gt;=2)),"Attention Inégalités Sociales de Santé ",IF(AND(B14=-2,C14=-2,D14=-2,E14=-2),"Une EIS est fortement recommandée",IF(AND(B14&lt;=0,C14&lt;=0,D14&lt;=0,E14&lt;=0),"Une EIS est à envisager",IF((COUNTIF(B14:E14,"-")=1),"Réponse Incomplète")))))))))</f>
        <v xml:space="preserve"> </v>
      </c>
      <c r="I14" s="2"/>
      <c r="J14" s="21"/>
      <c r="K14" s="21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2"/>
      <c r="AF14" s="22" t="s">
        <v>21</v>
      </c>
      <c r="AG14" s="22" t="s">
        <v>21</v>
      </c>
      <c r="AH14" s="22" t="s">
        <v>21</v>
      </c>
      <c r="AI14" s="22" t="s">
        <v>21</v>
      </c>
      <c r="AJ14" s="22"/>
      <c r="AK14" s="22"/>
      <c r="AL14" s="22"/>
      <c r="AM14" s="22"/>
      <c r="AN14" s="22"/>
      <c r="AO14" s="22"/>
      <c r="AP14" s="3"/>
      <c r="AQ14" s="3"/>
      <c r="AR14" s="3"/>
      <c r="AS14" s="3"/>
      <c r="AT14" s="3"/>
    </row>
    <row r="15" spans="1:55" ht="31.5" customHeight="1" x14ac:dyDescent="0.35">
      <c r="A15" s="78"/>
      <c r="B15" s="15" t="s">
        <v>22</v>
      </c>
      <c r="C15" s="15" t="s">
        <v>23</v>
      </c>
      <c r="D15" s="15" t="s">
        <v>22</v>
      </c>
      <c r="E15" s="15" t="s">
        <v>24</v>
      </c>
      <c r="F15" s="15" t="s">
        <v>1</v>
      </c>
      <c r="G15" s="16"/>
      <c r="H15" s="17"/>
      <c r="I15" s="2"/>
      <c r="J15" s="21"/>
      <c r="K15" s="21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55" ht="60" customHeight="1" x14ac:dyDescent="0.35">
      <c r="A16" s="78"/>
      <c r="B16" s="13" t="s">
        <v>12</v>
      </c>
      <c r="C16" s="13" t="s">
        <v>12</v>
      </c>
      <c r="D16" s="13" t="s">
        <v>12</v>
      </c>
      <c r="E16" s="13"/>
      <c r="F16" s="13" t="s">
        <v>12</v>
      </c>
      <c r="G16" s="23"/>
      <c r="H16" s="18" t="str">
        <f>IF(COUNTIF(F16,"Impact Inconnu"),"Impact inconnu sur la santé",IF(OR(B16="-",C16="-")," ",IF(OR(AND(B16=0,C16=0),AND(B16&gt;=0,C16&gt;=0)),"Une EIS n'est pas recommandée",IF(AND(B16=-2,C16=-2),"Attention aux populations spécifiques",IF(AND(B16&lt;=0,C16&lt;=0),"Attention aux populations spécifiques")))))</f>
        <v xml:space="preserve"> </v>
      </c>
      <c r="I16" s="2"/>
      <c r="J16" s="21"/>
      <c r="K16" s="21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1023" ht="24" customHeight="1" x14ac:dyDescent="0.3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10</v>
      </c>
      <c r="F17" s="15" t="s">
        <v>1</v>
      </c>
      <c r="G17" s="16"/>
      <c r="H17" s="17"/>
      <c r="I17" s="2"/>
      <c r="J17" s="21"/>
      <c r="K17" s="21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1023" ht="121.5" customHeight="1" x14ac:dyDescent="0.35">
      <c r="A18" s="24" t="s">
        <v>25</v>
      </c>
      <c r="B18" s="13" t="s">
        <v>12</v>
      </c>
      <c r="C18" s="13" t="s">
        <v>12</v>
      </c>
      <c r="D18" s="13" t="s">
        <v>12</v>
      </c>
      <c r="E18" s="13" t="s">
        <v>12</v>
      </c>
      <c r="F18" s="13" t="s">
        <v>12</v>
      </c>
      <c r="G18" s="13"/>
      <c r="H18" s="18" t="str">
        <f>IF(COUNTIF(F18,"Impact Inconnu"),"Impact inconnu sur la santé",IF((COUNTIF(B18:E18,"-")=1),"Réponse Incomplète",IF(OR(B18="-",C18="-",D18="-",E18="-")," ",IF(OR(AND(B18=0,C18=0,D18=0,E18=0),AND(B18&gt;=0,C18&gt;=0,D18&gt;=0,E18&gt;=0)),"Une EIS n'est pas recommandée",IF(COUNTIF(F18,"Impact Inconnu"),"Impact inconnu sur la santé",IF(OR((B18-C18&gt;=2),(B18-D18&gt;=2),(B18-E18&gt;=2),(C18-B18&gt;=2),(C18-D18&gt;=2),(C18-E18&gt;=2),(D18-E18&gt;=2),(D18-C18&gt;=2),(D18-B18&gt;=2),(E18-D18&gt;=2),(E18-C18&gt;=2),(E18-B18&gt;=2)),"Attention Inégalités Sociales de Santé ",IF(AND(B18=-2,C18=-2,D18=-2,E18=-2),"Une EIS est fortement recommandée",IF(AND(B18&lt;=0,C18&lt;=0,D18&lt;=0,E18&lt;=0),"Une EIS est à envisager",IF((COUNTIF(B18:E18,"-")=1),"Réponse Incomplète")))))))))</f>
        <v xml:space="preserve"> </v>
      </c>
      <c r="I18" s="2"/>
      <c r="J18" s="21"/>
      <c r="K18" s="21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1023" ht="99" customHeight="1" x14ac:dyDescent="0.35">
      <c r="A19" s="25" t="s">
        <v>26</v>
      </c>
      <c r="B19" s="13" t="s">
        <v>12</v>
      </c>
      <c r="C19" s="13" t="s">
        <v>12</v>
      </c>
      <c r="D19" s="13" t="s">
        <v>12</v>
      </c>
      <c r="E19" s="13" t="s">
        <v>12</v>
      </c>
      <c r="F19" s="13" t="s">
        <v>12</v>
      </c>
      <c r="G19" s="13"/>
      <c r="H19" s="18" t="str">
        <f>IF(COUNTIF(F19,"Impact Inconnu"),"Impact inconnu sur la santé",IF((COUNTIF(B19:E19,"-")=1),"Réponse Incomplète",IF(OR(B19="-",C19="-",D19="-",E19="-")," ",IF(OR(AND(B19=0,C19=0,D19=0,E19=0),AND(B19&gt;=0,C19&gt;=0,D19&gt;=0,E19&gt;=0)),"Une EIS n'est pas recommandée",IF(COUNTIF(F19,"Impact Inconnu"),"Impact inconnu sur la santé",IF(OR((B19-C19&gt;=2),(B19-D19&gt;=2),(B19-E19&gt;=2),(C19-B19&gt;=2),(C19-D19&gt;=2),(C19-E19&gt;=2),(D19-E19&gt;=2),(D19-C19&gt;=2),(D19-B19&gt;=2),(E19-D19&gt;=2),(E19-C19&gt;=2),(E19-B19&gt;=2)),"Attention Inégalités Sociales de Santé ",IF(AND(B19=-2,C19=-2,D19=-2,E19=-2),"Une EIS est fortement recommandée",IF(AND(B19&lt;=0,C19&lt;=0,D19&lt;=0,E19&lt;=0),"Une EIS est à envisager",IF((COUNTIF(B19:E19,"-")=1),"Réponse Incomplète")))))))))</f>
        <v xml:space="preserve"> </v>
      </c>
      <c r="I19" s="2"/>
      <c r="J19" s="21"/>
      <c r="K19" s="21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1023" ht="114.75" customHeight="1" x14ac:dyDescent="0.35">
      <c r="A20" s="25" t="s">
        <v>27</v>
      </c>
      <c r="B20" s="80" t="s">
        <v>12</v>
      </c>
      <c r="C20" s="80"/>
      <c r="D20" s="80"/>
      <c r="E20" s="80"/>
      <c r="F20" s="13" t="s">
        <v>12</v>
      </c>
      <c r="G20" s="13"/>
      <c r="H20" s="18" t="str">
        <f>IF(COUNTIF(F20,"Impact Inconnu"),"Impact inconnu sur la santé",IF(COUNTIF(B20,"-")," ",IF(COUNTIF(B20,"Oui"),"Favorable à la réduction des Inégalités Sociales de Santé",IF(COUNTIF(B20,"Non"),"Peut accentuer les Inégalités Sociales de Santé"))))</f>
        <v xml:space="preserve"> </v>
      </c>
      <c r="I20" s="21"/>
      <c r="J20" s="21"/>
      <c r="K20" s="21"/>
      <c r="L20" s="2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1023" ht="15" customHeight="1" x14ac:dyDescent="0.35">
      <c r="A21" s="73" t="s">
        <v>28</v>
      </c>
      <c r="B21" s="73"/>
      <c r="C21" s="73"/>
      <c r="D21" s="73"/>
      <c r="E21" s="73"/>
      <c r="F21" s="73"/>
      <c r="G21" s="73"/>
      <c r="H21" s="73"/>
      <c r="I21" s="22"/>
      <c r="J21" s="1"/>
      <c r="K21" s="1"/>
      <c r="L21" s="1"/>
    </row>
    <row r="22" spans="1:1023" x14ac:dyDescent="0.35">
      <c r="A22" s="15" t="s">
        <v>6</v>
      </c>
      <c r="B22" s="15" t="s">
        <v>29</v>
      </c>
      <c r="C22" s="15" t="s">
        <v>8</v>
      </c>
      <c r="D22" s="15" t="s">
        <v>9</v>
      </c>
      <c r="E22" s="15" t="s">
        <v>10</v>
      </c>
      <c r="F22" s="15" t="s">
        <v>1</v>
      </c>
      <c r="G22" s="20"/>
      <c r="H22" s="17"/>
      <c r="I22" s="22"/>
      <c r="J22" s="1"/>
      <c r="K22" s="1"/>
      <c r="L22" s="1"/>
    </row>
    <row r="23" spans="1:1023" ht="53.65" customHeight="1" x14ac:dyDescent="0.35">
      <c r="A23" s="26" t="s">
        <v>30</v>
      </c>
      <c r="B23" s="13" t="s">
        <v>12</v>
      </c>
      <c r="C23" s="13" t="s">
        <v>12</v>
      </c>
      <c r="D23" s="13" t="s">
        <v>12</v>
      </c>
      <c r="E23" s="13" t="s">
        <v>12</v>
      </c>
      <c r="F23" s="13" t="s">
        <v>12</v>
      </c>
      <c r="G23" s="13"/>
      <c r="H23" s="18" t="str">
        <f>IF(COUNTIF(F23,"Impact Inconnu"),"Impact inconnu sur la santé",IF((COUNTIF(B23:E23,"-")=1),"Réponse Incomplète",IF(OR(B23="-",C23="-",D23="-",E23="-")," ",IF(OR(AND(B23=0,C23=0,D23=0,E23=0),AND(B23&gt;=0,C23&gt;=0,D23&gt;=0,E23&gt;=0)),"Une EIS n'est pas recommandée",IF(COUNTIF(F23,"Impact Inconnu"),"Impact inconnu sur la santé",IF(OR((B23-C23&gt;=2),(B23-D23&gt;=2),(B23-E23&gt;=2),(C23-B23&gt;=2),(C23-D23&gt;=2),(C23-E23&gt;=2),(D23-E23&gt;=2),(D23-C23&gt;=2),(D23-B23&gt;=2),(E23-D23&gt;=2),(E23-C23&gt;=2),(E23-B23&gt;=2)),"Attention Inégalités Sociales de Santé ",IF(AND(B23=-2,C23=-2,D23=-2,E23=-2),"Une EIS est fortement recommandée",IF(AND(B23&lt;=0,C23&lt;=0,D23&lt;=0,E23&lt;=0),"Une EIS est à envisager",IF((COUNTIF(B23:E23,"-")=1),"Réponse Incomplète")))))))))</f>
        <v xml:space="preserve"> </v>
      </c>
      <c r="I23" s="22"/>
      <c r="J23" s="1"/>
      <c r="K23" s="1"/>
      <c r="L23" s="1"/>
    </row>
    <row r="24" spans="1:1023" ht="78" x14ac:dyDescent="0.35">
      <c r="A24" s="27" t="s">
        <v>31</v>
      </c>
      <c r="B24" s="13" t="s">
        <v>12</v>
      </c>
      <c r="C24" s="13" t="s">
        <v>12</v>
      </c>
      <c r="D24" s="13" t="s">
        <v>12</v>
      </c>
      <c r="E24" s="13" t="s">
        <v>12</v>
      </c>
      <c r="F24" s="13" t="s">
        <v>12</v>
      </c>
      <c r="G24" s="13"/>
      <c r="H24" s="18" t="str">
        <f>IF(COUNTIF(F24,"Impact Inconnu"),"Impact inconnu sur la santé",IF((COUNTIF(B24:E24,"-")=1),"Réponse Incomplète",IF(OR(B24="-",C24="-",D24="-",E24="-")," ",IF(OR(AND(B24=0,C24=0,D24=0,E24=0),AND(B24&gt;=0,C24&gt;=0,D24&gt;=0,E24&gt;=0)),"Une EIS n'est pas recommandée",IF(COUNTIF(F24,"Impact Inconnu"),"Impact inconnu sur la santé",IF(OR((B24-C24&gt;=2),(B24-D24&gt;=2),(B24-E24&gt;=2),(C24-B24&gt;=2),(C24-D24&gt;=2),(C24-E24&gt;=2),(D24-E24&gt;=2),(D24-C24&gt;=2),(D24-B24&gt;=2),(E24-D24&gt;=2),(E24-C24&gt;=2),(E24-B24&gt;=2)),"Attention Inégalités Sociales de Santé ",IF(AND(B24=-2,C24=-2,D24=-2,E24=-2),"Une EIS est fortement recommandée",IF(AND(B24&lt;=0,C24&lt;=0,D24&lt;=0,E24&lt;=0),"Une EIS est à envisager",IF((COUNTIF(B24:E24,"-")=1),"Réponse Incomplète")))))))))</f>
        <v xml:space="preserve"> </v>
      </c>
      <c r="I24" s="22"/>
      <c r="J24" s="1"/>
      <c r="K24" s="1"/>
      <c r="L24" s="1"/>
    </row>
    <row r="25" spans="1:1023" ht="101.5" x14ac:dyDescent="0.35">
      <c r="A25" s="28" t="s">
        <v>32</v>
      </c>
      <c r="B25" s="13">
        <v>0</v>
      </c>
      <c r="C25" s="13">
        <v>0</v>
      </c>
      <c r="D25" s="13">
        <v>1</v>
      </c>
      <c r="E25" s="13">
        <v>1</v>
      </c>
      <c r="F25" s="13" t="s">
        <v>12</v>
      </c>
      <c r="G25" s="13" t="s">
        <v>87</v>
      </c>
      <c r="H25" s="18" t="str">
        <f>IF(COUNTIF(F25,"Impact Inconnu"),"Impact inconnu sur la santé",IF((COUNTIF(B25:E25,"-")=1),"Réponse Incomplète",IF(OR(B25="-",C25="-",D25="-",E25="-")," ",IF(OR(AND(B25=0,C25=0,D25=0,E25=0),AND(B25&gt;=0,C25&gt;=0,D25&gt;=0,E25&gt;=0)),"Une EIS n'est pas recommandée",IF(COUNTIF(F25,"Impact Inconnu"),"Impact inconnu sur la santé",IF(OR((B25-C25&gt;=2),(B25-D25&gt;=2),(B25-E25&gt;=2),(C25-B25&gt;=2),(C25-D25&gt;=2),(C25-E25&gt;=2),(D25-E25&gt;=2),(D25-C25&gt;=2),(D25-B25&gt;=2),(E25-D25&gt;=2),(E25-C25&gt;=2),(E25-B25&gt;=2)),"Attention Inégalités Sociales de Santé ",IF(AND(B25=-2,C25=-2,D25=-2,E25=-2),"Une EIS est fortement recommandée",IF(AND(B25&lt;=0,C25&lt;=0,D25&lt;=0,E25&lt;=0),"Une EIS est à envisager",IF((COUNTIF(B25:E25,"-")=1),"Réponse Incomplète")))))))))</f>
        <v>Une EIS n'est pas recommandée</v>
      </c>
      <c r="I25" s="22"/>
      <c r="J25" s="1"/>
      <c r="K25" s="1"/>
      <c r="L25" s="1"/>
    </row>
    <row r="26" spans="1:1023" ht="15" customHeight="1" x14ac:dyDescent="0.35">
      <c r="A26" s="73" t="s">
        <v>33</v>
      </c>
      <c r="B26" s="73"/>
      <c r="C26" s="73"/>
      <c r="D26" s="73"/>
      <c r="E26" s="73"/>
      <c r="F26" s="73"/>
      <c r="G26" s="73"/>
      <c r="H26" s="73"/>
      <c r="I26" s="29"/>
      <c r="J26" s="30"/>
      <c r="K26" s="30"/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  <c r="AEP26" s="31"/>
      <c r="AEQ26" s="31"/>
      <c r="AER26" s="31"/>
      <c r="AES26" s="31"/>
      <c r="AET26" s="31"/>
      <c r="AEU26" s="31"/>
      <c r="AEV26" s="31"/>
      <c r="AEW26" s="31"/>
      <c r="AEX26" s="31"/>
      <c r="AEY26" s="31"/>
      <c r="AEZ26" s="31"/>
      <c r="AFA26" s="31"/>
      <c r="AFB26" s="31"/>
      <c r="AFC26" s="31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31"/>
      <c r="AFR26" s="31"/>
      <c r="AFS26" s="31"/>
      <c r="AFT26" s="31"/>
      <c r="AFU26" s="31"/>
      <c r="AFV26" s="31"/>
      <c r="AFW26" s="31"/>
      <c r="AFX26" s="31"/>
      <c r="AFY26" s="31"/>
      <c r="AFZ26" s="31"/>
      <c r="AGA26" s="31"/>
      <c r="AGB26" s="31"/>
      <c r="AGC26" s="31"/>
      <c r="AGD26" s="31"/>
      <c r="AGE26" s="31"/>
      <c r="AGF26" s="31"/>
      <c r="AGG26" s="31"/>
      <c r="AGH26" s="31"/>
      <c r="AGI26" s="31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31"/>
      <c r="AGX26" s="31"/>
      <c r="AGY26" s="31"/>
      <c r="AGZ26" s="31"/>
      <c r="AHA26" s="31"/>
      <c r="AHB26" s="31"/>
      <c r="AHC26" s="31"/>
      <c r="AHD26" s="31"/>
      <c r="AHE26" s="31"/>
      <c r="AHF26" s="31"/>
      <c r="AHG26" s="31"/>
      <c r="AHH26" s="31"/>
      <c r="AHI26" s="31"/>
      <c r="AHJ26" s="31"/>
      <c r="AHK26" s="31"/>
      <c r="AHL26" s="31"/>
      <c r="AHM26" s="31"/>
      <c r="AHN26" s="31"/>
      <c r="AHO26" s="31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31"/>
      <c r="AID26" s="31"/>
      <c r="AIE26" s="31"/>
      <c r="AIF26" s="31"/>
      <c r="AIG26" s="31"/>
      <c r="AIH26" s="31"/>
      <c r="AII26" s="31"/>
      <c r="AIJ26" s="31"/>
      <c r="AIK26" s="31"/>
      <c r="AIL26" s="31"/>
      <c r="AIM26" s="31"/>
      <c r="AIN26" s="31"/>
      <c r="AIO26" s="31"/>
      <c r="AIP26" s="31"/>
      <c r="AIQ26" s="31"/>
      <c r="AIR26" s="31"/>
      <c r="AIS26" s="31"/>
      <c r="AIT26" s="31"/>
      <c r="AIU26" s="31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31"/>
      <c r="AJJ26" s="31"/>
      <c r="AJK26" s="31"/>
      <c r="AJL26" s="31"/>
      <c r="AJM26" s="31"/>
      <c r="AJN26" s="31"/>
      <c r="AJO26" s="31"/>
      <c r="AJP26" s="31"/>
      <c r="AJQ26" s="31"/>
      <c r="AJR26" s="31"/>
      <c r="AJS26" s="31"/>
      <c r="AJT26" s="31"/>
      <c r="AJU26" s="31"/>
      <c r="AJV26" s="31"/>
      <c r="AJW26" s="31"/>
      <c r="AJX26" s="31"/>
      <c r="AJY26" s="31"/>
      <c r="AJZ26" s="31"/>
      <c r="AKA26" s="31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31"/>
      <c r="AKP26" s="31"/>
      <c r="AKQ26" s="31"/>
      <c r="AKR26" s="31"/>
      <c r="AKS26" s="31"/>
      <c r="AKT26" s="31"/>
      <c r="AKU26" s="31"/>
      <c r="AKV26" s="31"/>
      <c r="AKW26" s="31"/>
      <c r="AKX26" s="31"/>
      <c r="AKY26" s="31"/>
      <c r="AKZ26" s="31"/>
      <c r="ALA26" s="31"/>
      <c r="ALB26" s="31"/>
      <c r="ALC26" s="31"/>
      <c r="ALD26" s="31"/>
      <c r="ALE26" s="31"/>
      <c r="ALF26" s="31"/>
      <c r="ALG26" s="31"/>
      <c r="ALH26" s="31"/>
      <c r="ALI26" s="31"/>
      <c r="ALJ26" s="31"/>
      <c r="ALK26" s="31"/>
      <c r="ALL26" s="31"/>
      <c r="ALM26" s="31"/>
      <c r="ALN26" s="31"/>
      <c r="ALO26" s="31"/>
      <c r="ALP26" s="31"/>
      <c r="ALQ26" s="31"/>
      <c r="ALR26" s="31"/>
      <c r="ALS26" s="31"/>
      <c r="ALT26" s="31"/>
      <c r="ALU26" s="31"/>
      <c r="ALV26" s="31"/>
      <c r="ALW26" s="31"/>
      <c r="ALX26" s="31"/>
      <c r="ALY26" s="31"/>
      <c r="ALZ26" s="31"/>
      <c r="AMA26" s="31"/>
      <c r="AMB26" s="31"/>
      <c r="AMC26" s="31"/>
      <c r="AMD26" s="31"/>
      <c r="AME26" s="31"/>
      <c r="AMF26" s="31"/>
      <c r="AMG26" s="31"/>
      <c r="AMH26" s="31"/>
      <c r="AMI26" s="31"/>
    </row>
    <row r="27" spans="1:1023" ht="27" customHeight="1" x14ac:dyDescent="0.35">
      <c r="A27" s="15" t="s">
        <v>6</v>
      </c>
      <c r="B27" s="15" t="s">
        <v>7</v>
      </c>
      <c r="C27" s="15" t="s">
        <v>8</v>
      </c>
      <c r="D27" s="15" t="s">
        <v>9</v>
      </c>
      <c r="E27" s="15" t="s">
        <v>10</v>
      </c>
      <c r="F27" s="15" t="s">
        <v>1</v>
      </c>
      <c r="G27" s="20"/>
      <c r="H27" s="17"/>
      <c r="I27" s="29"/>
      <c r="J27" s="30"/>
      <c r="K27" s="30"/>
      <c r="L27" s="3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  <c r="ALP27" s="31"/>
      <c r="ALQ27" s="31"/>
      <c r="ALR27" s="31"/>
      <c r="ALS27" s="31"/>
      <c r="ALT27" s="31"/>
      <c r="ALU27" s="31"/>
      <c r="ALV27" s="31"/>
      <c r="ALW27" s="31"/>
      <c r="ALX27" s="31"/>
      <c r="ALY27" s="31"/>
      <c r="ALZ27" s="31"/>
      <c r="AMA27" s="31"/>
      <c r="AMB27" s="31"/>
      <c r="AMC27" s="31"/>
      <c r="AMD27" s="31"/>
      <c r="AME27" s="31"/>
      <c r="AMF27" s="31"/>
      <c r="AMG27" s="31"/>
      <c r="AMH27" s="31"/>
      <c r="AMI27" s="31"/>
    </row>
    <row r="28" spans="1:1023" ht="110.25" customHeight="1" x14ac:dyDescent="0.35">
      <c r="A28" s="24" t="s">
        <v>34</v>
      </c>
      <c r="B28" s="13" t="s">
        <v>12</v>
      </c>
      <c r="C28" s="13" t="s">
        <v>12</v>
      </c>
      <c r="D28" s="13" t="s">
        <v>12</v>
      </c>
      <c r="E28" s="13" t="s">
        <v>12</v>
      </c>
      <c r="F28" s="13" t="s">
        <v>12</v>
      </c>
      <c r="G28" s="13"/>
      <c r="H28" s="18" t="str">
        <f>IF(COUNTIF(F28,"Impact Inconnu"),"Impact inconnu sur la santé",IF((COUNTIF(B28:E28,"-")=1),"Réponse Incomplète",IF(OR(B28="-",C28="-",D28="-",E28="-")," ",IF(OR(AND(B28=0,C28=0,D28=0,E28=0),AND(B28&gt;=0,C28&gt;=0,D28&gt;=0,E28&gt;=0)),"Une EIS n'est pas recommandée",IF(COUNTIF(F28,"Impact Inconnu"),"Impact inconnu sur la santé",IF(OR((B28-C28&gt;=2),(B28-D28&gt;=2),(B28-E28&gt;=2),(C28-B28&gt;=2),(C28-D28&gt;=2),(C28-E28&gt;=2),(D28-E28&gt;=2),(D28-C28&gt;=2),(D28-B28&gt;=2),(E28-D28&gt;=2),(E28-C28&gt;=2),(E28-B28&gt;=2)),"Attention Inégalités Sociales de Santé ",IF(AND(B28=-2,C28=-2,D28=-2,E28=-2),"Une EIS est fortement recommandée",IF(AND(B28&lt;=0,C28&lt;=0,D28&lt;=0,E28&lt;=0),"Une EIS est à envisager",IF((COUNTIF(B28:E28,"-")=1),"Réponse Incomplète")))))))))</f>
        <v xml:space="preserve"> </v>
      </c>
      <c r="I28" s="22"/>
      <c r="J28" s="1"/>
      <c r="K28" s="1"/>
      <c r="L28" s="1"/>
    </row>
    <row r="29" spans="1:1023" s="34" customFormat="1" ht="28.5" customHeight="1" x14ac:dyDescent="0.3">
      <c r="A29" s="15" t="s">
        <v>13</v>
      </c>
      <c r="B29" s="15" t="s">
        <v>7</v>
      </c>
      <c r="C29" s="15" t="s">
        <v>8</v>
      </c>
      <c r="D29" s="15" t="s">
        <v>9</v>
      </c>
      <c r="E29" s="15" t="s">
        <v>10</v>
      </c>
      <c r="F29" s="15" t="s">
        <v>1</v>
      </c>
      <c r="G29" s="20"/>
      <c r="H29" s="17"/>
      <c r="I29" s="32"/>
      <c r="J29" s="33"/>
      <c r="K29" s="33"/>
      <c r="L29" s="33"/>
    </row>
    <row r="30" spans="1:1023" ht="95.65" customHeight="1" x14ac:dyDescent="0.35">
      <c r="A30" s="70" t="s">
        <v>35</v>
      </c>
      <c r="B30" s="13" t="s">
        <v>12</v>
      </c>
      <c r="C30" s="13" t="s">
        <v>12</v>
      </c>
      <c r="D30" s="13" t="s">
        <v>12</v>
      </c>
      <c r="E30" s="13" t="s">
        <v>12</v>
      </c>
      <c r="F30" s="13" t="s">
        <v>12</v>
      </c>
      <c r="G30" s="13"/>
      <c r="H30" s="18" t="str">
        <f>IF(COUNTIF(F30,"Impact Inconnu"),"Impact inconnu sur la santé",IF((COUNTIF(B30:E30,"-")=1),"Réponse Incomplète",IF(OR(B30="-",C30="-",D30="-",E30="-")," ",IF(OR(AND(B30=0,C30=0,D30=0,E30=0),AND(B30&gt;=0,C30&gt;=0,D30&gt;=0,E30&gt;=0)),"Une EIS n'est pas recommandée",IF(COUNTIF(F30,"Impact Inconnu"),"Impact inconnu sur la santé",IF(OR((B30-C30&gt;=2),(B30-D30&gt;=2),(B30-E30&gt;=2),(C30-B30&gt;=2),(C30-D30&gt;=2),(C30-E30&gt;=2),(D30-E30&gt;=2),(D30-C30&gt;=2),(D30-B30&gt;=2),(E30-D30&gt;=2),(E30-C30&gt;=2),(E30-B30&gt;=2)),"Attention Inégalités Sociales de Santé ",IF(AND(B30=-2,C30=-2,D30=-2,E30=-2),"Une EIS est fortement recommandée",IF(AND(B30&lt;=0,C30&lt;=0,D30&lt;=0,E30&lt;=0),"Une EIS est à envisager",IF((COUNTIF(B30:E30,"-")=1),"Réponse Incomplète")))))))))</f>
        <v xml:space="preserve"> </v>
      </c>
      <c r="I30" s="22"/>
      <c r="J30" s="1"/>
      <c r="K30" s="1"/>
      <c r="L30" s="1"/>
    </row>
    <row r="31" spans="1:1023" ht="39" x14ac:dyDescent="0.35">
      <c r="A31" s="70"/>
      <c r="B31" s="15" t="s">
        <v>23</v>
      </c>
      <c r="C31" s="35" t="s">
        <v>22</v>
      </c>
      <c r="D31" s="35" t="s">
        <v>24</v>
      </c>
      <c r="E31" s="36"/>
      <c r="F31" s="15" t="s">
        <v>1</v>
      </c>
      <c r="G31" s="37"/>
      <c r="H31" s="60"/>
      <c r="I31" s="22"/>
      <c r="J31" s="1"/>
      <c r="K31" s="1"/>
      <c r="L31" s="1"/>
    </row>
    <row r="32" spans="1:1023" ht="48" customHeight="1" x14ac:dyDescent="0.35">
      <c r="A32" s="70"/>
      <c r="B32" s="13" t="s">
        <v>12</v>
      </c>
      <c r="C32" s="13" t="s">
        <v>12</v>
      </c>
      <c r="D32" s="13"/>
      <c r="E32" s="13"/>
      <c r="F32" s="13" t="s">
        <v>12</v>
      </c>
      <c r="G32" s="23"/>
      <c r="H32" s="18" t="str">
        <f>IF(COUNTIF(F32,"Impact Inconnu"),"Impact inconnu sur la santé",IF(OR(B32="-")," ",IF(OR(AND(B32=0,C32=0,D32=0,E32=0),AND(B32&gt;=0,C32&gt;=0,D32&gt;=0,E32&gt;=0)),"Une EIS n'est pas recommandée",IF(AND(B32=-2,C32=-2,D32=-2,E32=-2),"Attention aux populations spécifiques",IF(AND(B32&lt;=0),"Attention aux populations spécifiques")))))</f>
        <v xml:space="preserve"> </v>
      </c>
      <c r="I32" s="22"/>
      <c r="J32" s="1"/>
      <c r="K32" s="1"/>
      <c r="L32" s="1"/>
    </row>
    <row r="33" spans="1:1023" x14ac:dyDescent="0.35">
      <c r="A33" s="69" t="s">
        <v>36</v>
      </c>
      <c r="B33" s="69"/>
      <c r="C33" s="69"/>
      <c r="D33" s="69"/>
      <c r="E33" s="69"/>
      <c r="F33" s="69"/>
      <c r="G33" s="69"/>
      <c r="H33" s="69"/>
      <c r="I33" s="38"/>
      <c r="J33" s="39"/>
      <c r="K33" s="39"/>
      <c r="L33" s="3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/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  <c r="YC33" s="40"/>
      <c r="YD33" s="40"/>
      <c r="YE33" s="40"/>
      <c r="YF33" s="40"/>
      <c r="YG33" s="40"/>
      <c r="YH33" s="40"/>
      <c r="YI33" s="40"/>
      <c r="YJ33" s="40"/>
      <c r="YK33" s="40"/>
      <c r="YL33" s="40"/>
      <c r="YM33" s="40"/>
      <c r="YN33" s="40"/>
      <c r="YO33" s="40"/>
      <c r="YP33" s="40"/>
      <c r="YQ33" s="40"/>
      <c r="YR33" s="40"/>
      <c r="YS33" s="40"/>
      <c r="YT33" s="40"/>
      <c r="YU33" s="40"/>
      <c r="YV33" s="40"/>
      <c r="YW33" s="40"/>
      <c r="YX33" s="40"/>
      <c r="YY33" s="40"/>
      <c r="YZ33" s="40"/>
      <c r="ZA33" s="40"/>
      <c r="ZB33" s="40"/>
      <c r="ZC33" s="40"/>
      <c r="ZD33" s="40"/>
      <c r="ZE33" s="40"/>
      <c r="ZF33" s="40"/>
      <c r="ZG33" s="40"/>
      <c r="ZH33" s="40"/>
      <c r="ZI33" s="40"/>
      <c r="ZJ33" s="40"/>
      <c r="ZK33" s="40"/>
      <c r="ZL33" s="40"/>
      <c r="ZM33" s="40"/>
      <c r="ZN33" s="40"/>
      <c r="ZO33" s="40"/>
      <c r="ZP33" s="40"/>
      <c r="ZQ33" s="40"/>
      <c r="ZR33" s="40"/>
      <c r="ZS33" s="40"/>
      <c r="ZT33" s="40"/>
      <c r="ZU33" s="40"/>
      <c r="ZV33" s="40"/>
      <c r="ZW33" s="40"/>
      <c r="ZX33" s="40"/>
      <c r="ZY33" s="40"/>
      <c r="ZZ33" s="40"/>
      <c r="AAA33" s="40"/>
      <c r="AAB33" s="40"/>
      <c r="AAC33" s="40"/>
      <c r="AAD33" s="40"/>
      <c r="AAE33" s="40"/>
      <c r="AAF33" s="40"/>
      <c r="AAG33" s="40"/>
      <c r="AAH33" s="40"/>
      <c r="AAI33" s="40"/>
      <c r="AAJ33" s="40"/>
      <c r="AAK33" s="40"/>
      <c r="AAL33" s="40"/>
      <c r="AAM33" s="40"/>
      <c r="AAN33" s="40"/>
      <c r="AAO33" s="40"/>
      <c r="AAP33" s="40"/>
      <c r="AAQ33" s="40"/>
      <c r="AAR33" s="40"/>
      <c r="AAS33" s="40"/>
      <c r="AAT33" s="40"/>
      <c r="AAU33" s="40"/>
      <c r="AAV33" s="40"/>
      <c r="AAW33" s="40"/>
      <c r="AAX33" s="40"/>
      <c r="AAY33" s="40"/>
      <c r="AAZ33" s="40"/>
      <c r="ABA33" s="40"/>
      <c r="ABB33" s="40"/>
      <c r="ABC33" s="40"/>
      <c r="ABD33" s="40"/>
      <c r="ABE33" s="40"/>
      <c r="ABF33" s="40"/>
      <c r="ABG33" s="40"/>
      <c r="ABH33" s="40"/>
      <c r="ABI33" s="40"/>
      <c r="ABJ33" s="40"/>
      <c r="ABK33" s="40"/>
      <c r="ABL33" s="40"/>
      <c r="ABM33" s="40"/>
      <c r="ABN33" s="40"/>
      <c r="ABO33" s="40"/>
      <c r="ABP33" s="40"/>
      <c r="ABQ33" s="40"/>
      <c r="ABR33" s="40"/>
      <c r="ABS33" s="40"/>
      <c r="ABT33" s="40"/>
      <c r="ABU33" s="40"/>
      <c r="ABV33" s="40"/>
      <c r="ABW33" s="40"/>
      <c r="ABX33" s="40"/>
      <c r="ABY33" s="40"/>
      <c r="ABZ33" s="40"/>
      <c r="ACA33" s="40"/>
      <c r="ACB33" s="40"/>
      <c r="ACC33" s="40"/>
      <c r="ACD33" s="40"/>
      <c r="ACE33" s="40"/>
      <c r="ACF33" s="40"/>
      <c r="ACG33" s="40"/>
      <c r="ACH33" s="40"/>
      <c r="ACI33" s="40"/>
      <c r="ACJ33" s="40"/>
      <c r="ACK33" s="40"/>
      <c r="ACL33" s="40"/>
      <c r="ACM33" s="40"/>
      <c r="ACN33" s="40"/>
      <c r="ACO33" s="40"/>
      <c r="ACP33" s="40"/>
      <c r="ACQ33" s="40"/>
      <c r="ACR33" s="40"/>
      <c r="ACS33" s="40"/>
      <c r="ACT33" s="40"/>
      <c r="ACU33" s="40"/>
      <c r="ACV33" s="40"/>
      <c r="ACW33" s="40"/>
      <c r="ACX33" s="40"/>
      <c r="ACY33" s="40"/>
      <c r="ACZ33" s="40"/>
      <c r="ADA33" s="40"/>
      <c r="ADB33" s="40"/>
      <c r="ADC33" s="40"/>
      <c r="ADD33" s="40"/>
      <c r="ADE33" s="40"/>
      <c r="ADF33" s="40"/>
      <c r="ADG33" s="40"/>
      <c r="ADH33" s="40"/>
      <c r="ADI33" s="40"/>
      <c r="ADJ33" s="40"/>
      <c r="ADK33" s="40"/>
      <c r="ADL33" s="40"/>
      <c r="ADM33" s="40"/>
      <c r="ADN33" s="40"/>
      <c r="ADO33" s="40"/>
      <c r="ADP33" s="40"/>
      <c r="ADQ33" s="40"/>
      <c r="ADR33" s="40"/>
      <c r="ADS33" s="40"/>
      <c r="ADT33" s="40"/>
      <c r="ADU33" s="40"/>
      <c r="ADV33" s="40"/>
      <c r="ADW33" s="40"/>
      <c r="ADX33" s="40"/>
      <c r="ADY33" s="40"/>
      <c r="ADZ33" s="40"/>
      <c r="AEA33" s="40"/>
      <c r="AEB33" s="40"/>
      <c r="AEC33" s="40"/>
      <c r="AED33" s="40"/>
      <c r="AEE33" s="40"/>
      <c r="AEF33" s="40"/>
      <c r="AEG33" s="40"/>
      <c r="AEH33" s="40"/>
      <c r="AEI33" s="40"/>
      <c r="AEJ33" s="40"/>
      <c r="AEK33" s="40"/>
      <c r="AEL33" s="40"/>
      <c r="AEM33" s="40"/>
      <c r="AEN33" s="40"/>
      <c r="AEO33" s="40"/>
      <c r="AEP33" s="40"/>
      <c r="AEQ33" s="40"/>
      <c r="AER33" s="40"/>
      <c r="AES33" s="40"/>
      <c r="AET33" s="40"/>
      <c r="AEU33" s="40"/>
      <c r="AEV33" s="40"/>
      <c r="AEW33" s="40"/>
      <c r="AEX33" s="40"/>
      <c r="AEY33" s="40"/>
      <c r="AEZ33" s="40"/>
      <c r="AFA33" s="40"/>
      <c r="AFB33" s="40"/>
      <c r="AFC33" s="40"/>
      <c r="AFD33" s="40"/>
      <c r="AFE33" s="40"/>
      <c r="AFF33" s="40"/>
      <c r="AFG33" s="40"/>
      <c r="AFH33" s="40"/>
      <c r="AFI33" s="40"/>
      <c r="AFJ33" s="40"/>
      <c r="AFK33" s="40"/>
      <c r="AFL33" s="40"/>
      <c r="AFM33" s="40"/>
      <c r="AFN33" s="40"/>
      <c r="AFO33" s="40"/>
      <c r="AFP33" s="40"/>
      <c r="AFQ33" s="40"/>
      <c r="AFR33" s="40"/>
      <c r="AFS33" s="40"/>
      <c r="AFT33" s="40"/>
      <c r="AFU33" s="40"/>
      <c r="AFV33" s="40"/>
      <c r="AFW33" s="40"/>
      <c r="AFX33" s="40"/>
      <c r="AFY33" s="40"/>
      <c r="AFZ33" s="40"/>
      <c r="AGA33" s="40"/>
      <c r="AGB33" s="40"/>
      <c r="AGC33" s="40"/>
      <c r="AGD33" s="40"/>
      <c r="AGE33" s="40"/>
      <c r="AGF33" s="40"/>
      <c r="AGG33" s="40"/>
      <c r="AGH33" s="40"/>
      <c r="AGI33" s="40"/>
      <c r="AGJ33" s="40"/>
      <c r="AGK33" s="40"/>
      <c r="AGL33" s="40"/>
      <c r="AGM33" s="40"/>
      <c r="AGN33" s="40"/>
      <c r="AGO33" s="40"/>
      <c r="AGP33" s="40"/>
      <c r="AGQ33" s="40"/>
      <c r="AGR33" s="40"/>
      <c r="AGS33" s="40"/>
      <c r="AGT33" s="40"/>
      <c r="AGU33" s="40"/>
      <c r="AGV33" s="40"/>
      <c r="AGW33" s="40"/>
      <c r="AGX33" s="40"/>
      <c r="AGY33" s="40"/>
      <c r="AGZ33" s="40"/>
      <c r="AHA33" s="40"/>
      <c r="AHB33" s="40"/>
      <c r="AHC33" s="40"/>
      <c r="AHD33" s="40"/>
      <c r="AHE33" s="40"/>
      <c r="AHF33" s="40"/>
      <c r="AHG33" s="40"/>
      <c r="AHH33" s="40"/>
      <c r="AHI33" s="40"/>
      <c r="AHJ33" s="40"/>
      <c r="AHK33" s="40"/>
      <c r="AHL33" s="40"/>
      <c r="AHM33" s="40"/>
      <c r="AHN33" s="40"/>
      <c r="AHO33" s="40"/>
      <c r="AHP33" s="40"/>
      <c r="AHQ33" s="40"/>
      <c r="AHR33" s="40"/>
      <c r="AHS33" s="40"/>
      <c r="AHT33" s="40"/>
      <c r="AHU33" s="40"/>
      <c r="AHV33" s="40"/>
      <c r="AHW33" s="40"/>
      <c r="AHX33" s="40"/>
      <c r="AHY33" s="40"/>
      <c r="AHZ33" s="40"/>
      <c r="AIA33" s="40"/>
      <c r="AIB33" s="40"/>
      <c r="AIC33" s="40"/>
      <c r="AID33" s="40"/>
      <c r="AIE33" s="40"/>
      <c r="AIF33" s="40"/>
      <c r="AIG33" s="40"/>
      <c r="AIH33" s="40"/>
      <c r="AII33" s="40"/>
      <c r="AIJ33" s="40"/>
      <c r="AIK33" s="40"/>
      <c r="AIL33" s="40"/>
      <c r="AIM33" s="40"/>
      <c r="AIN33" s="40"/>
      <c r="AIO33" s="40"/>
      <c r="AIP33" s="40"/>
      <c r="AIQ33" s="40"/>
      <c r="AIR33" s="40"/>
      <c r="AIS33" s="40"/>
      <c r="AIT33" s="40"/>
      <c r="AIU33" s="40"/>
      <c r="AIV33" s="40"/>
      <c r="AIW33" s="40"/>
      <c r="AIX33" s="40"/>
      <c r="AIY33" s="40"/>
      <c r="AIZ33" s="40"/>
      <c r="AJA33" s="40"/>
      <c r="AJB33" s="40"/>
      <c r="AJC33" s="40"/>
      <c r="AJD33" s="40"/>
      <c r="AJE33" s="40"/>
      <c r="AJF33" s="40"/>
      <c r="AJG33" s="40"/>
      <c r="AJH33" s="40"/>
      <c r="AJI33" s="40"/>
      <c r="AJJ33" s="40"/>
      <c r="AJK33" s="40"/>
      <c r="AJL33" s="40"/>
      <c r="AJM33" s="40"/>
      <c r="AJN33" s="40"/>
      <c r="AJO33" s="40"/>
      <c r="AJP33" s="40"/>
      <c r="AJQ33" s="40"/>
      <c r="AJR33" s="40"/>
      <c r="AJS33" s="40"/>
      <c r="AJT33" s="40"/>
      <c r="AJU33" s="40"/>
      <c r="AJV33" s="40"/>
      <c r="AJW33" s="40"/>
      <c r="AJX33" s="40"/>
      <c r="AJY33" s="40"/>
      <c r="AJZ33" s="40"/>
      <c r="AKA33" s="40"/>
      <c r="AKB33" s="40"/>
      <c r="AKC33" s="40"/>
      <c r="AKD33" s="40"/>
      <c r="AKE33" s="40"/>
      <c r="AKF33" s="40"/>
      <c r="AKG33" s="40"/>
      <c r="AKH33" s="40"/>
      <c r="AKI33" s="40"/>
      <c r="AKJ33" s="40"/>
      <c r="AKK33" s="40"/>
      <c r="AKL33" s="40"/>
      <c r="AKM33" s="40"/>
      <c r="AKN33" s="40"/>
      <c r="AKO33" s="40"/>
      <c r="AKP33" s="40"/>
      <c r="AKQ33" s="40"/>
      <c r="AKR33" s="40"/>
      <c r="AKS33" s="40"/>
      <c r="AKT33" s="40"/>
      <c r="AKU33" s="40"/>
      <c r="AKV33" s="40"/>
      <c r="AKW33" s="40"/>
      <c r="AKX33" s="40"/>
      <c r="AKY33" s="40"/>
      <c r="AKZ33" s="40"/>
      <c r="ALA33" s="40"/>
      <c r="ALB33" s="40"/>
      <c r="ALC33" s="40"/>
      <c r="ALD33" s="40"/>
      <c r="ALE33" s="40"/>
      <c r="ALF33" s="40"/>
      <c r="ALG33" s="40"/>
      <c r="ALH33" s="40"/>
      <c r="ALI33" s="40"/>
      <c r="ALJ33" s="40"/>
      <c r="ALK33" s="40"/>
      <c r="ALL33" s="40"/>
      <c r="ALM33" s="40"/>
      <c r="ALN33" s="40"/>
      <c r="ALO33" s="40"/>
      <c r="ALP33" s="40"/>
      <c r="ALQ33" s="40"/>
      <c r="ALR33" s="40"/>
      <c r="ALS33" s="40"/>
      <c r="ALT33" s="40"/>
      <c r="ALU33" s="40"/>
      <c r="ALV33" s="40"/>
      <c r="ALW33" s="40"/>
      <c r="ALX33" s="40"/>
      <c r="ALY33" s="40"/>
      <c r="ALZ33" s="40"/>
      <c r="AMA33" s="40"/>
      <c r="AMB33" s="40"/>
      <c r="AMC33" s="40"/>
      <c r="AMD33" s="40"/>
      <c r="AME33" s="40"/>
      <c r="AMF33" s="40"/>
      <c r="AMG33" s="40"/>
      <c r="AMH33" s="40"/>
      <c r="AMI33" s="40"/>
    </row>
    <row r="34" spans="1:1023" ht="26" x14ac:dyDescent="0.35">
      <c r="A34" s="15" t="s">
        <v>13</v>
      </c>
      <c r="B34" s="15" t="s">
        <v>29</v>
      </c>
      <c r="C34" s="15" t="s">
        <v>8</v>
      </c>
      <c r="D34" s="15" t="s">
        <v>9</v>
      </c>
      <c r="E34" s="15" t="s">
        <v>10</v>
      </c>
      <c r="F34" s="15" t="s">
        <v>1</v>
      </c>
      <c r="G34" s="41"/>
      <c r="H34" s="61"/>
      <c r="I34" s="22"/>
      <c r="J34" s="1"/>
      <c r="K34" s="1"/>
      <c r="L34" s="1"/>
    </row>
    <row r="35" spans="1:1023" ht="59.25" customHeight="1" x14ac:dyDescent="0.35">
      <c r="A35" s="71" t="s">
        <v>37</v>
      </c>
      <c r="B35" s="13" t="s">
        <v>12</v>
      </c>
      <c r="C35" s="13" t="s">
        <v>12</v>
      </c>
      <c r="D35" s="13" t="s">
        <v>12</v>
      </c>
      <c r="E35" s="13" t="s">
        <v>12</v>
      </c>
      <c r="F35" s="13" t="s">
        <v>12</v>
      </c>
      <c r="G35" s="13"/>
      <c r="H35" s="18" t="str">
        <f>IF(COUNTIF(F35,"Impact Inconnu"),"Impact inconnu sur la santé",IF((COUNTIF(B35:E35,"-")=1),"Réponse Incomplète",IF(OR(B35="-",C35="-",D35="-",E35="-")," ",IF(OR(AND(B35=0,C35=0,D35=0,E35=0),AND(B35&gt;=0,C35&gt;=0,D35&gt;=0,E35&gt;=0)),"Une EIS n'est pas recommandée",IF(COUNTIF(F35,"Impact Inconnu"),"Impact inconnu sur la santé",IF(OR((B35-C35&gt;=2),(B35-D35&gt;=2),(B35-E35&gt;=2),(C35-B35&gt;=2),(C35-D35&gt;=2),(C35-E35&gt;=2),(D35-E35&gt;=2),(D35-C35&gt;=2),(D35-B35&gt;=2),(E35-D35&gt;=2),(E35-C35&gt;=2),(E35-B35&gt;=2)),"Attention Inégalités Sociales de Santé ",IF(AND(B35=-2,C35=-2,D35=-2,E35=-2),"Une EIS est fortement recommandée",IF(AND(B35&lt;=0,C35&lt;=0,D35&lt;=0,E35&lt;=0),"Une EIS est à envisager",IF((COUNTIF(B35:E35,"-")=1),"Réponse Incomplète")))))))))</f>
        <v xml:space="preserve"> </v>
      </c>
      <c r="I35" s="22"/>
      <c r="J35" s="1"/>
      <c r="K35" s="1"/>
      <c r="L35" s="1"/>
    </row>
    <row r="36" spans="1:1023" ht="65" x14ac:dyDescent="0.35">
      <c r="A36" s="71"/>
      <c r="B36" s="15" t="s">
        <v>15</v>
      </c>
      <c r="C36" s="15" t="s">
        <v>16</v>
      </c>
      <c r="D36" s="15" t="s">
        <v>17</v>
      </c>
      <c r="E36" s="35" t="s">
        <v>24</v>
      </c>
      <c r="F36" s="35" t="s">
        <v>1</v>
      </c>
      <c r="G36" s="37"/>
      <c r="H36" s="60"/>
      <c r="I36" s="22"/>
      <c r="J36" s="1"/>
      <c r="K36" s="1"/>
      <c r="L36" s="1"/>
    </row>
    <row r="37" spans="1:1023" ht="78.75" customHeight="1" x14ac:dyDescent="0.35">
      <c r="A37" s="71"/>
      <c r="B37" s="13" t="s">
        <v>12</v>
      </c>
      <c r="C37" s="13" t="s">
        <v>12</v>
      </c>
      <c r="D37" s="13" t="s">
        <v>12</v>
      </c>
      <c r="E37" s="13" t="s">
        <v>12</v>
      </c>
      <c r="F37" s="13" t="s">
        <v>12</v>
      </c>
      <c r="G37" s="23"/>
      <c r="H37" s="18" t="str">
        <f>IF(COUNTIF(F37,"Impact Inconnu"),"Impact inconnu sur la santé",IF(OR(B37="-",C37="-",D37="-")," ",IF(OR(AND(B37=0,C37=0,D37=0,E37=0),AND(B37&gt;=0,C37&gt;=0,D37&gt;=0,E37&gt;=0)),"Une EIS n'est pas recommandée",IF(AND(B37=-2,C37=-2,D37=-2,E37=-2),"Attention aux populations spécifiques",IF(AND(B37&lt;=0,C37&lt;=0,D37&lt;=0),"Attention aux populations spécifiques")))))</f>
        <v xml:space="preserve"> </v>
      </c>
      <c r="I37" s="22"/>
      <c r="J37" s="1"/>
      <c r="K37" s="1"/>
      <c r="L37" s="1"/>
    </row>
    <row r="38" spans="1:1023" ht="32.65" customHeight="1" x14ac:dyDescent="0.35">
      <c r="A38" s="15" t="s">
        <v>38</v>
      </c>
      <c r="B38" s="15" t="s">
        <v>15</v>
      </c>
      <c r="C38" s="15" t="s">
        <v>16</v>
      </c>
      <c r="D38" s="35" t="s">
        <v>22</v>
      </c>
      <c r="E38" s="35" t="s">
        <v>24</v>
      </c>
      <c r="F38" s="35" t="s">
        <v>1</v>
      </c>
      <c r="G38" s="15"/>
      <c r="H38" s="54"/>
      <c r="I38" s="22"/>
      <c r="J38" s="1"/>
      <c r="K38" s="1"/>
      <c r="L38" s="1"/>
    </row>
    <row r="39" spans="1:1023" ht="92.65" customHeight="1" x14ac:dyDescent="0.35">
      <c r="A39" s="24" t="s">
        <v>39</v>
      </c>
      <c r="B39" s="13">
        <v>-1</v>
      </c>
      <c r="C39" s="13">
        <v>-1</v>
      </c>
      <c r="D39" s="13">
        <v>-1</v>
      </c>
      <c r="E39" s="13" t="s">
        <v>12</v>
      </c>
      <c r="F39" s="13" t="s">
        <v>12</v>
      </c>
      <c r="G39" s="23" t="s">
        <v>88</v>
      </c>
      <c r="H39" s="18" t="str">
        <f>IF(COUNTIF(F39,"Impact Inconnu"),"Impact inconnu sur la santé",IF(OR(B39="-",C39="-",D39="-")," ",IF(OR(AND(B39=0,C39=0,D39=0,E39=0),AND(B39&gt;=0,C39&gt;=0,D39&gt;=0,E39&gt;=0)),"Une EIS n'est pas recommandée",IF(AND(B39=-2,C39=-2,D39=-2,E39=-2),"Attention aux populations spécifiques",IF(AND(B39&lt;=0,C39&lt;=0,D39&lt;=0),"Attention aux populations spécifiques")))))</f>
        <v>Attention aux populations spécifiques</v>
      </c>
      <c r="I39" s="22"/>
      <c r="J39" s="1"/>
      <c r="K39" s="1"/>
      <c r="L39" s="1"/>
    </row>
    <row r="40" spans="1:1023" ht="26" x14ac:dyDescent="0.35">
      <c r="A40" s="15" t="s">
        <v>13</v>
      </c>
      <c r="B40" s="15" t="s">
        <v>7</v>
      </c>
      <c r="C40" s="15" t="s">
        <v>8</v>
      </c>
      <c r="D40" s="15" t="s">
        <v>9</v>
      </c>
      <c r="E40" s="15" t="s">
        <v>10</v>
      </c>
      <c r="F40" s="15" t="s">
        <v>1</v>
      </c>
      <c r="G40" s="42"/>
      <c r="H40" s="62"/>
      <c r="I40" s="22"/>
      <c r="J40" s="1"/>
      <c r="K40" s="1"/>
      <c r="L40" s="1"/>
    </row>
    <row r="41" spans="1:1023" ht="37.15" customHeight="1" x14ac:dyDescent="0.35">
      <c r="A41" s="71" t="s">
        <v>40</v>
      </c>
      <c r="B41" s="13" t="s">
        <v>12</v>
      </c>
      <c r="C41" s="13" t="s">
        <v>12</v>
      </c>
      <c r="D41" s="13" t="s">
        <v>12</v>
      </c>
      <c r="E41" s="13" t="s">
        <v>12</v>
      </c>
      <c r="F41" s="13"/>
      <c r="G41" s="23"/>
      <c r="H41" s="18" t="str">
        <f>IF(COUNTIF(F41,"Impact Inconnu"),"Impact inconnu sur la santé",IF((COUNTIF(B41:E41,"-")=1),"Réponse Incomplète",IF(OR(B41="-",C41="-",D41="-",E41="-")," ",IF(OR(AND(B41=0,C41=0,D41=0,E41=0),AND(B41&gt;=0,C41&gt;=0,D41&gt;=0,E41&gt;=0)),"Une EIS n'est pas recommandée",IF(COUNTIF(F41,"Impact Inconnu"),"Impact inconnu sur la santé",IF(OR((B41-C41&gt;=2),(B41-D41&gt;=2),(B41-E41&gt;=2),(C41-B41&gt;=2),(C41-D41&gt;=2),(C41-E41&gt;=2),(D41-E41&gt;=2),(D41-C41&gt;=2),(D41-B41&gt;=2),(E41-D41&gt;=2),(E41-C41&gt;=2),(E41-B41&gt;=2)),"Attention Inégalités Sociales de Santé ",IF(AND(B41=-2,C41=-2,D41=-2,E41=-2),"Une EIS est fortement recommandée",IF(AND(B41&lt;=0,C41&lt;=0,D41&lt;=0,E41&lt;=0),"Une EIS est à envisager",IF((COUNTIF(B41:E41,"-")=1),"Réponse Incomplète")))))))))</f>
        <v xml:space="preserve"> </v>
      </c>
      <c r="I41" s="22"/>
      <c r="J41" s="1"/>
      <c r="K41" s="1"/>
      <c r="L41" s="1"/>
    </row>
    <row r="42" spans="1:1023" ht="52" x14ac:dyDescent="0.35">
      <c r="A42" s="71"/>
      <c r="B42" s="15" t="s">
        <v>15</v>
      </c>
      <c r="C42" s="15" t="s">
        <v>17</v>
      </c>
      <c r="D42" s="35" t="s">
        <v>24</v>
      </c>
      <c r="E42" s="35"/>
      <c r="F42" s="35" t="s">
        <v>1</v>
      </c>
      <c r="G42" s="37"/>
      <c r="H42" s="60"/>
      <c r="I42" s="22"/>
      <c r="J42" s="1"/>
      <c r="K42" s="1"/>
      <c r="L42" s="1"/>
    </row>
    <row r="43" spans="1:1023" ht="25.5" customHeight="1" x14ac:dyDescent="0.35">
      <c r="A43" s="71"/>
      <c r="B43" s="13" t="s">
        <v>12</v>
      </c>
      <c r="C43" s="13" t="s">
        <v>12</v>
      </c>
      <c r="D43" s="13" t="s">
        <v>12</v>
      </c>
      <c r="E43" s="13"/>
      <c r="F43" s="13" t="s">
        <v>12</v>
      </c>
      <c r="G43" s="23"/>
      <c r="H43" s="18" t="str">
        <f>IF(COUNTIF(F43,"Impact Inconnu"),"Impact inconnu sur la santé",IF(OR(B43="-",C43="-",D43="-")," ",IF(OR(AND(B43=0,C43=0,D43=0,E43=0),AND(B43&gt;=0,C43&gt;=0,D43&gt;=0,E43&gt;=0)),"Une EIS n'est pas recommandée",IF(AND(B43=-2,C43=-2,D43=-2,E43=-2),"Attention aux populations spécifiques",IF(AND(B43&lt;=0,C43&lt;=0,D43&lt;=0),"Attention aux populations spécifiques")))))</f>
        <v xml:space="preserve"> </v>
      </c>
      <c r="I43" s="22"/>
      <c r="J43" s="1"/>
      <c r="K43" s="1"/>
      <c r="L43" s="1"/>
    </row>
    <row r="44" spans="1:1023" x14ac:dyDescent="0.35">
      <c r="A44" s="15" t="s">
        <v>6</v>
      </c>
      <c r="B44" s="15" t="s">
        <v>7</v>
      </c>
      <c r="C44" s="15" t="s">
        <v>8</v>
      </c>
      <c r="D44" s="15" t="s">
        <v>9</v>
      </c>
      <c r="E44" s="15" t="s">
        <v>10</v>
      </c>
      <c r="F44" s="15" t="s">
        <v>1</v>
      </c>
      <c r="G44" s="16"/>
      <c r="H44" s="17"/>
      <c r="I44" s="22"/>
      <c r="J44" s="1"/>
      <c r="K44" s="1"/>
      <c r="L44" s="1"/>
    </row>
    <row r="45" spans="1:1023" ht="102" x14ac:dyDescent="0.35">
      <c r="A45" s="24" t="s">
        <v>41</v>
      </c>
      <c r="B45" s="13" t="s">
        <v>12</v>
      </c>
      <c r="C45" s="13" t="s">
        <v>12</v>
      </c>
      <c r="D45" s="13" t="s">
        <v>12</v>
      </c>
      <c r="E45" s="13" t="s">
        <v>12</v>
      </c>
      <c r="F45" s="13" t="s">
        <v>12</v>
      </c>
      <c r="G45" s="13"/>
      <c r="H45" s="18" t="str">
        <f>IF(COUNTIF(F45,"Impact Inconnu"),"Impact inconnu sur la santé",IF((COUNTIF(B45:E45,"-")=1),"Réponse Incomplète",IF(OR(B45="-",C45="-",D45="-",E45="-")," ",IF(OR(AND(B45=0,C45=0,D45=0,E45=0),AND(B45&gt;=0,C45&gt;=0,D45&gt;=0,E45&gt;=0)),"Une EIS n'est pas recommandée",IF(COUNTIF(F45,"Impact Inconnu"),"Impact inconnu sur la santé",IF(OR((B45-C45&gt;=2),(B45-D45&gt;=2),(B45-E45&gt;=2),(C45-B45&gt;=2),(C45-D45&gt;=2),(C45-E45&gt;=2),(D45-E45&gt;=2),(D45-C45&gt;=2),(D45-B45&gt;=2),(E45-D45&gt;=2),(E45-C45&gt;=2),(E45-B45&gt;=2)),"Attention Inégalités Sociales de Santé ",IF(AND(B45=-2,C45=-2,D45=-2,E45=-2),"Une EIS est fortement recommandée",IF(AND(B45&lt;=0,C45&lt;=0,D45&lt;=0,E45&lt;=0),"Une EIS est à envisager",IF((COUNTIF(B45:E45,"-")=1),"Réponse Incomplète")))))))))</f>
        <v xml:space="preserve"> </v>
      </c>
      <c r="I45" s="22"/>
      <c r="J45" s="1"/>
      <c r="K45" s="1"/>
      <c r="L45" s="1"/>
    </row>
    <row r="46" spans="1:1023" ht="14.5" x14ac:dyDescent="0.35">
      <c r="A46" s="69" t="s">
        <v>42</v>
      </c>
      <c r="B46" s="69"/>
      <c r="C46" s="69"/>
      <c r="D46" s="69"/>
      <c r="E46" s="69"/>
      <c r="F46" s="69"/>
      <c r="G46" s="69"/>
      <c r="H46" s="69"/>
      <c r="I46" s="22"/>
      <c r="J46" s="1"/>
      <c r="K46" s="1"/>
      <c r="L46" s="1"/>
    </row>
    <row r="47" spans="1:1023" x14ac:dyDescent="0.35">
      <c r="A47" s="15" t="s">
        <v>6</v>
      </c>
      <c r="B47" s="15" t="s">
        <v>7</v>
      </c>
      <c r="C47" s="15" t="s">
        <v>8</v>
      </c>
      <c r="D47" s="15" t="s">
        <v>9</v>
      </c>
      <c r="E47" s="15" t="s">
        <v>10</v>
      </c>
      <c r="F47" s="15" t="s">
        <v>1</v>
      </c>
      <c r="G47" s="20"/>
      <c r="H47" s="54"/>
      <c r="I47" s="22"/>
      <c r="J47" s="1"/>
      <c r="K47" s="1"/>
      <c r="L47" s="1"/>
    </row>
    <row r="48" spans="1:1023" ht="81" x14ac:dyDescent="0.35">
      <c r="A48" s="24" t="s">
        <v>43</v>
      </c>
      <c r="B48" s="13" t="s">
        <v>12</v>
      </c>
      <c r="C48" s="13" t="s">
        <v>12</v>
      </c>
      <c r="D48" s="13" t="s">
        <v>12</v>
      </c>
      <c r="E48" s="13" t="s">
        <v>12</v>
      </c>
      <c r="F48" s="13" t="s">
        <v>12</v>
      </c>
      <c r="G48" s="23"/>
      <c r="H48" s="18" t="str">
        <f>IF(COUNTIF(F48,"Impact Inconnu"),"Impact inconnu sur la santé",IF((COUNTIF(B48:E48,"-")=1),"Réponse Incomplète",IF(OR(B48="-",C48="-",D48="-",E48="-")," ",IF(OR(AND(B48=0,C48=0,D48=0,E48=0),AND(B48&gt;=0,C48&gt;=0,D48&gt;=0,E48&gt;=0)),"Une EIS n'est pas recommandée",IF(COUNTIF(F48,"Impact Inconnu"),"Impact inconnu sur la santé",IF(OR((B48-C48&gt;=2),(B48-D48&gt;=2),(B48-E48&gt;=2),(C48-B48&gt;=2),(C48-D48&gt;=2),(C48-E48&gt;=2),(D48-E48&gt;=2),(D48-C48&gt;=2),(D48-B48&gt;=2),(E48-D48&gt;=2),(E48-C48&gt;=2),(E48-B48&gt;=2)),"Attention Inégalités Sociales de Santé ",IF(AND(B48=-2,C48=-2,D48=-2,E48=-2),"Une EIS est fortement recommandée",IF(AND(B48&lt;=0,C48&lt;=0,D48&lt;=0,E48&lt;=0),"Une EIS est à envisager",IF((COUNTIF(B48:E48,"-")=1),"Réponse Incomplète")))))))))</f>
        <v xml:space="preserve"> </v>
      </c>
      <c r="I48" s="22"/>
      <c r="J48" s="1"/>
      <c r="K48" s="1"/>
      <c r="L48" s="1"/>
    </row>
    <row r="49" spans="1:1023" ht="70.5" x14ac:dyDescent="0.35">
      <c r="A49" s="27" t="s">
        <v>44</v>
      </c>
      <c r="B49" s="13" t="s">
        <v>12</v>
      </c>
      <c r="C49" s="13" t="s">
        <v>12</v>
      </c>
      <c r="D49" s="13" t="s">
        <v>12</v>
      </c>
      <c r="E49" s="13" t="s">
        <v>12</v>
      </c>
      <c r="F49" s="13" t="s">
        <v>12</v>
      </c>
      <c r="G49" s="23"/>
      <c r="H49" s="18" t="str">
        <f>IF(COUNTIF(F49,"Impact Inconnu"),"Impact inconnu sur la santé",IF((COUNTIF(B49:E49,"-")=1),"Réponse Incomplète",IF(OR(B49="-",C49="-",D49="-",E49="-")," ",IF(OR(AND(B49=0,C49=0,D49=0,E49=0),AND(B49&gt;=0,C49&gt;=0,D49&gt;=0,E49&gt;=0)),"Une EIS n'est pas recommandée",IF(COUNTIF(F49,"Impact Inconnu"),"Impact inconnu sur la santé",IF(OR((B49-C49&gt;=2),(B49-D49&gt;=2),(B49-E49&gt;=2),(C49-B49&gt;=2),(C49-D49&gt;=2),(C49-E49&gt;=2),(D49-E49&gt;=2),(D49-C49&gt;=2),(D49-B49&gt;=2),(E49-D49&gt;=2),(E49-C49&gt;=2),(E49-B49&gt;=2)),"Attention Inégalités Sociales de Santé ",IF(AND(B49=-2,C49=-2,D49=-2,E49=-2),"Une EIS est fortement recommandée",IF(AND(B49&lt;=0,C49&lt;=0,D49&lt;=0,E49&lt;=0),"Une EIS est à envisager",IF((COUNTIF(B49:E49,"-")=1),"Réponse Incomplète")))))))))</f>
        <v xml:space="preserve"> </v>
      </c>
      <c r="I49" s="22"/>
      <c r="J49" s="1"/>
      <c r="K49" s="1"/>
      <c r="L49" s="1"/>
    </row>
    <row r="50" spans="1:1023" ht="96" x14ac:dyDescent="0.35">
      <c r="A50" s="27" t="s">
        <v>45</v>
      </c>
      <c r="B50" s="13" t="s">
        <v>12</v>
      </c>
      <c r="C50" s="13" t="s">
        <v>12</v>
      </c>
      <c r="D50" s="13" t="s">
        <v>12</v>
      </c>
      <c r="E50" s="13" t="s">
        <v>12</v>
      </c>
      <c r="F50" s="13" t="s">
        <v>12</v>
      </c>
      <c r="G50" s="13"/>
      <c r="H50" s="18" t="str">
        <f>IF(COUNTIF(F50,"Impact Inconnu"),"Impact inconnu sur la santé",IF((COUNTIF(B50:E50,"-")=1),"Réponse Incomplète",IF(OR(B50="-",C50="-",D50="-",E50="-")," ",IF(OR(AND(B50=0,C50=0,D50=0,E50=0),AND(B50&gt;=0,C50&gt;=0,D50&gt;=0,E50&gt;=0)),"Une EIS n'est pas recommandée",IF(COUNTIF(F50,"Impact Inconnu"),"Impact inconnu sur la santé",IF(OR((B50-C50&gt;=2),(B50-D50&gt;=2),(B50-E50&gt;=2),(C50-B50&gt;=2),(C50-D50&gt;=2),(C50-E50&gt;=2),(D50-E50&gt;=2),(D50-C50&gt;=2),(D50-B50&gt;=2),(E50-D50&gt;=2),(E50-C50&gt;=2),(E50-B50&gt;=2)),"Attention Inégalités Sociales de Santé ",IF(AND(B50=-2,C50=-2,D50=-2,E50=-2),"Une EIS est fortement recommandée",IF(AND(B50&lt;=0,C50&lt;=0,D50&lt;=0,E50&lt;=0),"Une EIS est à envisager",IF((COUNTIF(B50:E50,"-")=1),"Réponse Incomplète")))))))))</f>
        <v xml:space="preserve"> </v>
      </c>
      <c r="I50" s="22"/>
      <c r="J50" s="1"/>
      <c r="K50" s="1"/>
      <c r="L50" s="1"/>
    </row>
    <row r="51" spans="1:1023" ht="91.5" x14ac:dyDescent="0.35">
      <c r="A51" s="24" t="s">
        <v>46</v>
      </c>
      <c r="B51" s="13" t="s">
        <v>12</v>
      </c>
      <c r="C51" s="13" t="s">
        <v>12</v>
      </c>
      <c r="D51" s="13" t="s">
        <v>12</v>
      </c>
      <c r="E51" s="13" t="s">
        <v>12</v>
      </c>
      <c r="F51" s="13" t="s">
        <v>12</v>
      </c>
      <c r="G51" s="23"/>
      <c r="H51" s="18" t="str">
        <f>IF(COUNTIF(F51,"Impact Inconnu"),"Impact inconnu sur la santé",IF((COUNTIF(B51:E51,"-")=1),"Réponse Incomplète",IF(OR(B51="-",C51="-",D51="-",E51="-")," ",IF(OR(AND(B51=0,C51=0,D51=0,E51=0),AND(B51&gt;=0,C51&gt;=0,D51&gt;=0,E51&gt;=0)),"Une EIS n'est pas recommandée",IF(COUNTIF(F51,"Impact Inconnu"),"Impact inconnu sur la santé",IF(OR((B51-C51&gt;=2),(B51-D51&gt;=2),(B51-E51&gt;=2),(C51-B51&gt;=2),(C51-D51&gt;=2),(C51-E51&gt;=2),(D51-E51&gt;=2),(D51-C51&gt;=2),(D51-B51&gt;=2),(E51-D51&gt;=2),(E51-C51&gt;=2),(E51-B51&gt;=2)),"Attention Inégalités Sociales de Santé ",IF(AND(B51=-2,C51=-2,D51=-2,E51=-2),"Une EIS est fortement recommandée",IF(AND(B51&lt;=0,C51&lt;=0,D51&lt;=0,E51&lt;=0),"Une EIS est à envisager",IF((COUNTIF(B51:E51,"-")=1),"Réponse Incomplète")))))))))</f>
        <v xml:space="preserve"> </v>
      </c>
      <c r="I51" s="22"/>
      <c r="J51" s="1"/>
      <c r="K51" s="1"/>
      <c r="L51" s="1"/>
    </row>
    <row r="52" spans="1:1023" ht="61.5" x14ac:dyDescent="0.35">
      <c r="A52" s="24" t="s">
        <v>47</v>
      </c>
      <c r="B52" s="13" t="s">
        <v>12</v>
      </c>
      <c r="C52" s="13" t="s">
        <v>12</v>
      </c>
      <c r="D52" s="13" t="s">
        <v>12</v>
      </c>
      <c r="E52" s="13" t="s">
        <v>12</v>
      </c>
      <c r="F52" s="13" t="s">
        <v>12</v>
      </c>
      <c r="G52" s="23"/>
      <c r="H52" s="18" t="str">
        <f>IF(COUNTIF(F52,"Impact Inconnu"),"Impact inconnu sur la santé",IF((COUNTIF(B52:E52,"-")=1),"Réponse Incomplète",IF(OR(B52="-",C52="-",D52="-",E52="-")," ",IF(OR(AND(B52=0,C52=0,D52=0,E52=0),AND(B52&gt;=0,C52&gt;=0,D52&gt;=0,E52&gt;=0)),"Une EIS n'est pas recommandée",IF(COUNTIF(F52,"Impact Inconnu"),"Impact inconnu sur la santé",IF(OR((B52-C52&gt;=2),(B52-D52&gt;=2),(B52-E52&gt;=2),(C52-B52&gt;=2),(C52-D52&gt;=2),(C52-E52&gt;=2),(D52-E52&gt;=2),(D52-C52&gt;=2),(D52-B52&gt;=2),(E52-D52&gt;=2),(E52-C52&gt;=2),(E52-B52&gt;=2)),"Attention Inégalités Sociales de Santé ",IF(AND(B52=-2,C52=-2,D52=-2,E52=-2),"Une EIS est fortement recommandée",IF(AND(B52&lt;=0,C52&lt;=0,D52&lt;=0,E52&lt;=0),"Une EIS est à envisager",IF((COUNTIF(B52:E52,"-")=1),"Réponse Incomplète")))))))))</f>
        <v xml:space="preserve"> </v>
      </c>
      <c r="I52" s="22"/>
      <c r="J52" s="1"/>
      <c r="K52" s="1"/>
      <c r="L52" s="1"/>
    </row>
    <row r="53" spans="1:1023" x14ac:dyDescent="0.35">
      <c r="A53" s="69" t="s">
        <v>48</v>
      </c>
      <c r="B53" s="69"/>
      <c r="C53" s="69"/>
      <c r="D53" s="69"/>
      <c r="E53" s="69"/>
      <c r="F53" s="69"/>
      <c r="G53" s="69"/>
      <c r="H53" s="69"/>
      <c r="I53" s="38"/>
      <c r="J53" s="39"/>
      <c r="K53" s="39"/>
      <c r="L53" s="39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  <c r="IY53" s="40"/>
      <c r="IZ53" s="40"/>
      <c r="JA53" s="40"/>
      <c r="JB53" s="40"/>
      <c r="JC53" s="40"/>
      <c r="JD53" s="40"/>
      <c r="JE53" s="40"/>
      <c r="JF53" s="40"/>
      <c r="JG53" s="40"/>
      <c r="JH53" s="40"/>
      <c r="JI53" s="40"/>
      <c r="JJ53" s="40"/>
      <c r="JK53" s="40"/>
      <c r="JL53" s="40"/>
      <c r="JM53" s="40"/>
      <c r="JN53" s="40"/>
      <c r="JO53" s="40"/>
      <c r="JP53" s="40"/>
      <c r="JQ53" s="40"/>
      <c r="JR53" s="40"/>
      <c r="JS53" s="40"/>
      <c r="JT53" s="40"/>
      <c r="JU53" s="40"/>
      <c r="JV53" s="40"/>
      <c r="JW53" s="40"/>
      <c r="JX53" s="40"/>
      <c r="JY53" s="40"/>
      <c r="JZ53" s="40"/>
      <c r="KA53" s="40"/>
      <c r="KB53" s="40"/>
      <c r="KC53" s="40"/>
      <c r="KD53" s="40"/>
      <c r="KE53" s="40"/>
      <c r="KF53" s="40"/>
      <c r="KG53" s="40"/>
      <c r="KH53" s="40"/>
      <c r="KI53" s="40"/>
      <c r="KJ53" s="40"/>
      <c r="KK53" s="40"/>
      <c r="KL53" s="40"/>
      <c r="KM53" s="40"/>
      <c r="KN53" s="40"/>
      <c r="KO53" s="40"/>
      <c r="KP53" s="40"/>
      <c r="KQ53" s="40"/>
      <c r="KR53" s="40"/>
      <c r="KS53" s="40"/>
      <c r="KT53" s="40"/>
      <c r="KU53" s="40"/>
      <c r="KV53" s="40"/>
      <c r="KW53" s="40"/>
      <c r="KX53" s="40"/>
      <c r="KY53" s="40"/>
      <c r="KZ53" s="40"/>
      <c r="LA53" s="40"/>
      <c r="LB53" s="40"/>
      <c r="LC53" s="40"/>
      <c r="LD53" s="40"/>
      <c r="LE53" s="40"/>
      <c r="LF53" s="40"/>
      <c r="LG53" s="40"/>
      <c r="LH53" s="40"/>
      <c r="LI53" s="40"/>
      <c r="LJ53" s="40"/>
      <c r="LK53" s="40"/>
      <c r="LL53" s="40"/>
      <c r="LM53" s="40"/>
      <c r="LN53" s="40"/>
      <c r="LO53" s="40"/>
      <c r="LP53" s="40"/>
      <c r="LQ53" s="40"/>
      <c r="LR53" s="40"/>
      <c r="LS53" s="40"/>
      <c r="LT53" s="40"/>
      <c r="LU53" s="40"/>
      <c r="LV53" s="40"/>
      <c r="LW53" s="40"/>
      <c r="LX53" s="40"/>
      <c r="LY53" s="40"/>
      <c r="LZ53" s="40"/>
      <c r="MA53" s="40"/>
      <c r="MB53" s="40"/>
      <c r="MC53" s="40"/>
      <c r="MD53" s="40"/>
      <c r="ME53" s="40"/>
      <c r="MF53" s="40"/>
      <c r="MG53" s="40"/>
      <c r="MH53" s="40"/>
      <c r="MI53" s="40"/>
      <c r="MJ53" s="40"/>
      <c r="MK53" s="40"/>
      <c r="ML53" s="40"/>
      <c r="MM53" s="40"/>
      <c r="MN53" s="40"/>
      <c r="MO53" s="40"/>
      <c r="MP53" s="40"/>
      <c r="MQ53" s="40"/>
      <c r="MR53" s="40"/>
      <c r="MS53" s="40"/>
      <c r="MT53" s="40"/>
      <c r="MU53" s="40"/>
      <c r="MV53" s="40"/>
      <c r="MW53" s="40"/>
      <c r="MX53" s="40"/>
      <c r="MY53" s="40"/>
      <c r="MZ53" s="40"/>
      <c r="NA53" s="40"/>
      <c r="NB53" s="40"/>
      <c r="NC53" s="40"/>
      <c r="ND53" s="40"/>
      <c r="NE53" s="40"/>
      <c r="NF53" s="40"/>
      <c r="NG53" s="40"/>
      <c r="NH53" s="40"/>
      <c r="NI53" s="40"/>
      <c r="NJ53" s="40"/>
      <c r="NK53" s="40"/>
      <c r="NL53" s="40"/>
      <c r="NM53" s="40"/>
      <c r="NN53" s="40"/>
      <c r="NO53" s="40"/>
      <c r="NP53" s="40"/>
      <c r="NQ53" s="40"/>
      <c r="NR53" s="40"/>
      <c r="NS53" s="40"/>
      <c r="NT53" s="40"/>
      <c r="NU53" s="40"/>
      <c r="NV53" s="40"/>
      <c r="NW53" s="40"/>
      <c r="NX53" s="40"/>
      <c r="NY53" s="40"/>
      <c r="NZ53" s="40"/>
      <c r="OA53" s="40"/>
      <c r="OB53" s="40"/>
      <c r="OC53" s="40"/>
      <c r="OD53" s="40"/>
      <c r="OE53" s="40"/>
      <c r="OF53" s="40"/>
      <c r="OG53" s="40"/>
      <c r="OH53" s="40"/>
      <c r="OI53" s="40"/>
      <c r="OJ53" s="40"/>
      <c r="OK53" s="40"/>
      <c r="OL53" s="40"/>
      <c r="OM53" s="40"/>
      <c r="ON53" s="40"/>
      <c r="OO53" s="40"/>
      <c r="OP53" s="40"/>
      <c r="OQ53" s="40"/>
      <c r="OR53" s="40"/>
      <c r="OS53" s="40"/>
      <c r="OT53" s="40"/>
      <c r="OU53" s="40"/>
      <c r="OV53" s="40"/>
      <c r="OW53" s="40"/>
      <c r="OX53" s="40"/>
      <c r="OY53" s="40"/>
      <c r="OZ53" s="40"/>
      <c r="PA53" s="40"/>
      <c r="PB53" s="40"/>
      <c r="PC53" s="40"/>
      <c r="PD53" s="40"/>
      <c r="PE53" s="40"/>
      <c r="PF53" s="40"/>
      <c r="PG53" s="40"/>
      <c r="PH53" s="40"/>
      <c r="PI53" s="40"/>
      <c r="PJ53" s="40"/>
      <c r="PK53" s="40"/>
      <c r="PL53" s="40"/>
      <c r="PM53" s="40"/>
      <c r="PN53" s="40"/>
      <c r="PO53" s="40"/>
      <c r="PP53" s="40"/>
      <c r="PQ53" s="40"/>
      <c r="PR53" s="40"/>
      <c r="PS53" s="40"/>
      <c r="PT53" s="40"/>
      <c r="PU53" s="40"/>
      <c r="PV53" s="40"/>
      <c r="PW53" s="40"/>
      <c r="PX53" s="40"/>
      <c r="PY53" s="40"/>
      <c r="PZ53" s="40"/>
      <c r="QA53" s="40"/>
      <c r="QB53" s="40"/>
      <c r="QC53" s="40"/>
      <c r="QD53" s="40"/>
      <c r="QE53" s="40"/>
      <c r="QF53" s="40"/>
      <c r="QG53" s="40"/>
      <c r="QH53" s="40"/>
      <c r="QI53" s="40"/>
      <c r="QJ53" s="40"/>
      <c r="QK53" s="40"/>
      <c r="QL53" s="40"/>
      <c r="QM53" s="40"/>
      <c r="QN53" s="40"/>
      <c r="QO53" s="40"/>
      <c r="QP53" s="40"/>
      <c r="QQ53" s="40"/>
      <c r="QR53" s="40"/>
      <c r="QS53" s="40"/>
      <c r="QT53" s="40"/>
      <c r="QU53" s="40"/>
      <c r="QV53" s="40"/>
      <c r="QW53" s="40"/>
      <c r="QX53" s="40"/>
      <c r="QY53" s="40"/>
      <c r="QZ53" s="40"/>
      <c r="RA53" s="40"/>
      <c r="RB53" s="40"/>
      <c r="RC53" s="40"/>
      <c r="RD53" s="40"/>
      <c r="RE53" s="40"/>
      <c r="RF53" s="40"/>
      <c r="RG53" s="40"/>
      <c r="RH53" s="40"/>
      <c r="RI53" s="40"/>
      <c r="RJ53" s="40"/>
      <c r="RK53" s="40"/>
      <c r="RL53" s="40"/>
      <c r="RM53" s="40"/>
      <c r="RN53" s="40"/>
      <c r="RO53" s="40"/>
      <c r="RP53" s="40"/>
      <c r="RQ53" s="40"/>
      <c r="RR53" s="40"/>
      <c r="RS53" s="40"/>
      <c r="RT53" s="40"/>
      <c r="RU53" s="40"/>
      <c r="RV53" s="40"/>
      <c r="RW53" s="40"/>
      <c r="RX53" s="40"/>
      <c r="RY53" s="40"/>
      <c r="RZ53" s="40"/>
      <c r="SA53" s="40"/>
      <c r="SB53" s="40"/>
      <c r="SC53" s="40"/>
      <c r="SD53" s="40"/>
      <c r="SE53" s="40"/>
      <c r="SF53" s="40"/>
      <c r="SG53" s="40"/>
      <c r="SH53" s="40"/>
      <c r="SI53" s="40"/>
      <c r="SJ53" s="40"/>
      <c r="SK53" s="40"/>
      <c r="SL53" s="40"/>
      <c r="SM53" s="40"/>
      <c r="SN53" s="40"/>
      <c r="SO53" s="40"/>
      <c r="SP53" s="40"/>
      <c r="SQ53" s="40"/>
      <c r="SR53" s="40"/>
      <c r="SS53" s="40"/>
      <c r="ST53" s="40"/>
      <c r="SU53" s="40"/>
      <c r="SV53" s="40"/>
      <c r="SW53" s="40"/>
      <c r="SX53" s="40"/>
      <c r="SY53" s="40"/>
      <c r="SZ53" s="40"/>
      <c r="TA53" s="40"/>
      <c r="TB53" s="40"/>
      <c r="TC53" s="40"/>
      <c r="TD53" s="40"/>
      <c r="TE53" s="40"/>
      <c r="TF53" s="40"/>
      <c r="TG53" s="40"/>
      <c r="TH53" s="40"/>
      <c r="TI53" s="40"/>
      <c r="TJ53" s="40"/>
      <c r="TK53" s="40"/>
      <c r="TL53" s="40"/>
      <c r="TM53" s="40"/>
      <c r="TN53" s="40"/>
      <c r="TO53" s="40"/>
      <c r="TP53" s="40"/>
      <c r="TQ53" s="40"/>
      <c r="TR53" s="40"/>
      <c r="TS53" s="40"/>
      <c r="TT53" s="40"/>
      <c r="TU53" s="40"/>
      <c r="TV53" s="40"/>
      <c r="TW53" s="40"/>
      <c r="TX53" s="40"/>
      <c r="TY53" s="40"/>
      <c r="TZ53" s="40"/>
      <c r="UA53" s="40"/>
      <c r="UB53" s="40"/>
      <c r="UC53" s="40"/>
      <c r="UD53" s="40"/>
      <c r="UE53" s="40"/>
      <c r="UF53" s="40"/>
      <c r="UG53" s="40"/>
      <c r="UH53" s="40"/>
      <c r="UI53" s="40"/>
      <c r="UJ53" s="40"/>
      <c r="UK53" s="40"/>
      <c r="UL53" s="40"/>
      <c r="UM53" s="40"/>
      <c r="UN53" s="40"/>
      <c r="UO53" s="40"/>
      <c r="UP53" s="40"/>
      <c r="UQ53" s="40"/>
      <c r="UR53" s="40"/>
      <c r="US53" s="40"/>
      <c r="UT53" s="40"/>
      <c r="UU53" s="40"/>
      <c r="UV53" s="40"/>
      <c r="UW53" s="40"/>
      <c r="UX53" s="40"/>
      <c r="UY53" s="40"/>
      <c r="UZ53" s="40"/>
      <c r="VA53" s="40"/>
      <c r="VB53" s="40"/>
      <c r="VC53" s="40"/>
      <c r="VD53" s="40"/>
      <c r="VE53" s="40"/>
      <c r="VF53" s="40"/>
      <c r="VG53" s="40"/>
      <c r="VH53" s="40"/>
      <c r="VI53" s="40"/>
      <c r="VJ53" s="40"/>
      <c r="VK53" s="40"/>
      <c r="VL53" s="40"/>
      <c r="VM53" s="40"/>
      <c r="VN53" s="40"/>
      <c r="VO53" s="40"/>
      <c r="VP53" s="40"/>
      <c r="VQ53" s="40"/>
      <c r="VR53" s="40"/>
      <c r="VS53" s="40"/>
      <c r="VT53" s="40"/>
      <c r="VU53" s="40"/>
      <c r="VV53" s="40"/>
      <c r="VW53" s="40"/>
      <c r="VX53" s="40"/>
      <c r="VY53" s="40"/>
      <c r="VZ53" s="40"/>
      <c r="WA53" s="40"/>
      <c r="WB53" s="40"/>
      <c r="WC53" s="40"/>
      <c r="WD53" s="40"/>
      <c r="WE53" s="40"/>
      <c r="WF53" s="40"/>
      <c r="WG53" s="40"/>
      <c r="WH53" s="40"/>
      <c r="WI53" s="40"/>
      <c r="WJ53" s="40"/>
      <c r="WK53" s="40"/>
      <c r="WL53" s="40"/>
      <c r="WM53" s="40"/>
      <c r="WN53" s="40"/>
      <c r="WO53" s="40"/>
      <c r="WP53" s="40"/>
      <c r="WQ53" s="40"/>
      <c r="WR53" s="40"/>
      <c r="WS53" s="40"/>
      <c r="WT53" s="40"/>
      <c r="WU53" s="40"/>
      <c r="WV53" s="40"/>
      <c r="WW53" s="40"/>
      <c r="WX53" s="40"/>
      <c r="WY53" s="40"/>
      <c r="WZ53" s="40"/>
      <c r="XA53" s="40"/>
      <c r="XB53" s="40"/>
      <c r="XC53" s="40"/>
      <c r="XD53" s="40"/>
      <c r="XE53" s="40"/>
      <c r="XF53" s="40"/>
      <c r="XG53" s="40"/>
      <c r="XH53" s="40"/>
      <c r="XI53" s="40"/>
      <c r="XJ53" s="40"/>
      <c r="XK53" s="40"/>
      <c r="XL53" s="40"/>
      <c r="XM53" s="40"/>
      <c r="XN53" s="40"/>
      <c r="XO53" s="40"/>
      <c r="XP53" s="40"/>
      <c r="XQ53" s="40"/>
      <c r="XR53" s="40"/>
      <c r="XS53" s="40"/>
      <c r="XT53" s="40"/>
      <c r="XU53" s="40"/>
      <c r="XV53" s="40"/>
      <c r="XW53" s="40"/>
      <c r="XX53" s="40"/>
      <c r="XY53" s="40"/>
      <c r="XZ53" s="40"/>
      <c r="YA53" s="40"/>
      <c r="YB53" s="40"/>
      <c r="YC53" s="40"/>
      <c r="YD53" s="40"/>
      <c r="YE53" s="40"/>
      <c r="YF53" s="40"/>
      <c r="YG53" s="40"/>
      <c r="YH53" s="40"/>
      <c r="YI53" s="40"/>
      <c r="YJ53" s="40"/>
      <c r="YK53" s="40"/>
      <c r="YL53" s="40"/>
      <c r="YM53" s="40"/>
      <c r="YN53" s="40"/>
      <c r="YO53" s="40"/>
      <c r="YP53" s="40"/>
      <c r="YQ53" s="40"/>
      <c r="YR53" s="40"/>
      <c r="YS53" s="40"/>
      <c r="YT53" s="40"/>
      <c r="YU53" s="40"/>
      <c r="YV53" s="40"/>
      <c r="YW53" s="40"/>
      <c r="YX53" s="40"/>
      <c r="YY53" s="40"/>
      <c r="YZ53" s="40"/>
      <c r="ZA53" s="40"/>
      <c r="ZB53" s="40"/>
      <c r="ZC53" s="40"/>
      <c r="ZD53" s="40"/>
      <c r="ZE53" s="40"/>
      <c r="ZF53" s="40"/>
      <c r="ZG53" s="40"/>
      <c r="ZH53" s="40"/>
      <c r="ZI53" s="40"/>
      <c r="ZJ53" s="40"/>
      <c r="ZK53" s="40"/>
      <c r="ZL53" s="40"/>
      <c r="ZM53" s="40"/>
      <c r="ZN53" s="40"/>
      <c r="ZO53" s="40"/>
      <c r="ZP53" s="40"/>
      <c r="ZQ53" s="40"/>
      <c r="ZR53" s="40"/>
      <c r="ZS53" s="40"/>
      <c r="ZT53" s="40"/>
      <c r="ZU53" s="40"/>
      <c r="ZV53" s="40"/>
      <c r="ZW53" s="40"/>
      <c r="ZX53" s="40"/>
      <c r="ZY53" s="40"/>
      <c r="ZZ53" s="40"/>
      <c r="AAA53" s="40"/>
      <c r="AAB53" s="40"/>
      <c r="AAC53" s="40"/>
      <c r="AAD53" s="40"/>
      <c r="AAE53" s="40"/>
      <c r="AAF53" s="40"/>
      <c r="AAG53" s="40"/>
      <c r="AAH53" s="40"/>
      <c r="AAI53" s="40"/>
      <c r="AAJ53" s="40"/>
      <c r="AAK53" s="40"/>
      <c r="AAL53" s="40"/>
      <c r="AAM53" s="40"/>
      <c r="AAN53" s="40"/>
      <c r="AAO53" s="40"/>
      <c r="AAP53" s="40"/>
      <c r="AAQ53" s="40"/>
      <c r="AAR53" s="40"/>
      <c r="AAS53" s="40"/>
      <c r="AAT53" s="40"/>
      <c r="AAU53" s="40"/>
      <c r="AAV53" s="40"/>
      <c r="AAW53" s="40"/>
      <c r="AAX53" s="40"/>
      <c r="AAY53" s="40"/>
      <c r="AAZ53" s="40"/>
      <c r="ABA53" s="40"/>
      <c r="ABB53" s="40"/>
      <c r="ABC53" s="40"/>
      <c r="ABD53" s="40"/>
      <c r="ABE53" s="40"/>
      <c r="ABF53" s="40"/>
      <c r="ABG53" s="40"/>
      <c r="ABH53" s="40"/>
      <c r="ABI53" s="40"/>
      <c r="ABJ53" s="40"/>
      <c r="ABK53" s="40"/>
      <c r="ABL53" s="40"/>
      <c r="ABM53" s="40"/>
      <c r="ABN53" s="40"/>
      <c r="ABO53" s="40"/>
      <c r="ABP53" s="40"/>
      <c r="ABQ53" s="40"/>
      <c r="ABR53" s="40"/>
      <c r="ABS53" s="40"/>
      <c r="ABT53" s="40"/>
      <c r="ABU53" s="40"/>
      <c r="ABV53" s="40"/>
      <c r="ABW53" s="40"/>
      <c r="ABX53" s="40"/>
      <c r="ABY53" s="40"/>
      <c r="ABZ53" s="40"/>
      <c r="ACA53" s="40"/>
      <c r="ACB53" s="40"/>
      <c r="ACC53" s="40"/>
      <c r="ACD53" s="40"/>
      <c r="ACE53" s="40"/>
      <c r="ACF53" s="40"/>
      <c r="ACG53" s="40"/>
      <c r="ACH53" s="40"/>
      <c r="ACI53" s="40"/>
      <c r="ACJ53" s="40"/>
      <c r="ACK53" s="40"/>
      <c r="ACL53" s="40"/>
      <c r="ACM53" s="40"/>
      <c r="ACN53" s="40"/>
      <c r="ACO53" s="40"/>
      <c r="ACP53" s="40"/>
      <c r="ACQ53" s="40"/>
      <c r="ACR53" s="40"/>
      <c r="ACS53" s="40"/>
      <c r="ACT53" s="40"/>
      <c r="ACU53" s="40"/>
      <c r="ACV53" s="40"/>
      <c r="ACW53" s="40"/>
      <c r="ACX53" s="40"/>
      <c r="ACY53" s="40"/>
      <c r="ACZ53" s="40"/>
      <c r="ADA53" s="40"/>
      <c r="ADB53" s="40"/>
      <c r="ADC53" s="40"/>
      <c r="ADD53" s="40"/>
      <c r="ADE53" s="40"/>
      <c r="ADF53" s="40"/>
      <c r="ADG53" s="40"/>
      <c r="ADH53" s="40"/>
      <c r="ADI53" s="40"/>
      <c r="ADJ53" s="40"/>
      <c r="ADK53" s="40"/>
      <c r="ADL53" s="40"/>
      <c r="ADM53" s="40"/>
      <c r="ADN53" s="40"/>
      <c r="ADO53" s="40"/>
      <c r="ADP53" s="40"/>
      <c r="ADQ53" s="40"/>
      <c r="ADR53" s="40"/>
      <c r="ADS53" s="40"/>
      <c r="ADT53" s="40"/>
      <c r="ADU53" s="40"/>
      <c r="ADV53" s="40"/>
      <c r="ADW53" s="40"/>
      <c r="ADX53" s="40"/>
      <c r="ADY53" s="40"/>
      <c r="ADZ53" s="40"/>
      <c r="AEA53" s="40"/>
      <c r="AEB53" s="40"/>
      <c r="AEC53" s="40"/>
      <c r="AED53" s="40"/>
      <c r="AEE53" s="40"/>
      <c r="AEF53" s="40"/>
      <c r="AEG53" s="40"/>
      <c r="AEH53" s="40"/>
      <c r="AEI53" s="40"/>
      <c r="AEJ53" s="40"/>
      <c r="AEK53" s="40"/>
      <c r="AEL53" s="40"/>
      <c r="AEM53" s="40"/>
      <c r="AEN53" s="40"/>
      <c r="AEO53" s="40"/>
      <c r="AEP53" s="40"/>
      <c r="AEQ53" s="40"/>
      <c r="AER53" s="40"/>
      <c r="AES53" s="40"/>
      <c r="AET53" s="40"/>
      <c r="AEU53" s="40"/>
      <c r="AEV53" s="40"/>
      <c r="AEW53" s="40"/>
      <c r="AEX53" s="40"/>
      <c r="AEY53" s="40"/>
      <c r="AEZ53" s="40"/>
      <c r="AFA53" s="40"/>
      <c r="AFB53" s="40"/>
      <c r="AFC53" s="40"/>
      <c r="AFD53" s="40"/>
      <c r="AFE53" s="40"/>
      <c r="AFF53" s="40"/>
      <c r="AFG53" s="40"/>
      <c r="AFH53" s="40"/>
      <c r="AFI53" s="40"/>
      <c r="AFJ53" s="40"/>
      <c r="AFK53" s="40"/>
      <c r="AFL53" s="40"/>
      <c r="AFM53" s="40"/>
      <c r="AFN53" s="40"/>
      <c r="AFO53" s="40"/>
      <c r="AFP53" s="40"/>
      <c r="AFQ53" s="40"/>
      <c r="AFR53" s="40"/>
      <c r="AFS53" s="40"/>
      <c r="AFT53" s="40"/>
      <c r="AFU53" s="40"/>
      <c r="AFV53" s="40"/>
      <c r="AFW53" s="40"/>
      <c r="AFX53" s="40"/>
      <c r="AFY53" s="40"/>
      <c r="AFZ53" s="40"/>
      <c r="AGA53" s="40"/>
      <c r="AGB53" s="40"/>
      <c r="AGC53" s="40"/>
      <c r="AGD53" s="40"/>
      <c r="AGE53" s="40"/>
      <c r="AGF53" s="40"/>
      <c r="AGG53" s="40"/>
      <c r="AGH53" s="40"/>
      <c r="AGI53" s="40"/>
      <c r="AGJ53" s="40"/>
      <c r="AGK53" s="40"/>
      <c r="AGL53" s="40"/>
      <c r="AGM53" s="40"/>
      <c r="AGN53" s="40"/>
      <c r="AGO53" s="40"/>
      <c r="AGP53" s="40"/>
      <c r="AGQ53" s="40"/>
      <c r="AGR53" s="40"/>
      <c r="AGS53" s="40"/>
      <c r="AGT53" s="40"/>
      <c r="AGU53" s="40"/>
      <c r="AGV53" s="40"/>
      <c r="AGW53" s="40"/>
      <c r="AGX53" s="40"/>
      <c r="AGY53" s="40"/>
      <c r="AGZ53" s="40"/>
      <c r="AHA53" s="40"/>
      <c r="AHB53" s="40"/>
      <c r="AHC53" s="40"/>
      <c r="AHD53" s="40"/>
      <c r="AHE53" s="40"/>
      <c r="AHF53" s="40"/>
      <c r="AHG53" s="40"/>
      <c r="AHH53" s="40"/>
      <c r="AHI53" s="40"/>
      <c r="AHJ53" s="40"/>
      <c r="AHK53" s="40"/>
      <c r="AHL53" s="40"/>
      <c r="AHM53" s="40"/>
      <c r="AHN53" s="40"/>
      <c r="AHO53" s="40"/>
      <c r="AHP53" s="40"/>
      <c r="AHQ53" s="40"/>
      <c r="AHR53" s="40"/>
      <c r="AHS53" s="40"/>
      <c r="AHT53" s="40"/>
      <c r="AHU53" s="40"/>
      <c r="AHV53" s="40"/>
      <c r="AHW53" s="40"/>
      <c r="AHX53" s="40"/>
      <c r="AHY53" s="40"/>
      <c r="AHZ53" s="40"/>
      <c r="AIA53" s="40"/>
      <c r="AIB53" s="40"/>
      <c r="AIC53" s="40"/>
      <c r="AID53" s="40"/>
      <c r="AIE53" s="40"/>
      <c r="AIF53" s="40"/>
      <c r="AIG53" s="40"/>
      <c r="AIH53" s="40"/>
      <c r="AII53" s="40"/>
      <c r="AIJ53" s="40"/>
      <c r="AIK53" s="40"/>
      <c r="AIL53" s="40"/>
      <c r="AIM53" s="40"/>
      <c r="AIN53" s="40"/>
      <c r="AIO53" s="40"/>
      <c r="AIP53" s="40"/>
      <c r="AIQ53" s="40"/>
      <c r="AIR53" s="40"/>
      <c r="AIS53" s="40"/>
      <c r="AIT53" s="40"/>
      <c r="AIU53" s="40"/>
      <c r="AIV53" s="40"/>
      <c r="AIW53" s="40"/>
      <c r="AIX53" s="40"/>
      <c r="AIY53" s="40"/>
      <c r="AIZ53" s="40"/>
      <c r="AJA53" s="40"/>
      <c r="AJB53" s="40"/>
      <c r="AJC53" s="40"/>
      <c r="AJD53" s="40"/>
      <c r="AJE53" s="40"/>
      <c r="AJF53" s="40"/>
      <c r="AJG53" s="40"/>
      <c r="AJH53" s="40"/>
      <c r="AJI53" s="40"/>
      <c r="AJJ53" s="40"/>
      <c r="AJK53" s="40"/>
      <c r="AJL53" s="40"/>
      <c r="AJM53" s="40"/>
      <c r="AJN53" s="40"/>
      <c r="AJO53" s="40"/>
      <c r="AJP53" s="40"/>
      <c r="AJQ53" s="40"/>
      <c r="AJR53" s="40"/>
      <c r="AJS53" s="40"/>
      <c r="AJT53" s="40"/>
      <c r="AJU53" s="40"/>
      <c r="AJV53" s="40"/>
      <c r="AJW53" s="40"/>
      <c r="AJX53" s="40"/>
      <c r="AJY53" s="40"/>
      <c r="AJZ53" s="40"/>
      <c r="AKA53" s="40"/>
      <c r="AKB53" s="40"/>
      <c r="AKC53" s="40"/>
      <c r="AKD53" s="40"/>
      <c r="AKE53" s="40"/>
      <c r="AKF53" s="40"/>
      <c r="AKG53" s="40"/>
      <c r="AKH53" s="40"/>
      <c r="AKI53" s="40"/>
      <c r="AKJ53" s="40"/>
      <c r="AKK53" s="40"/>
      <c r="AKL53" s="40"/>
      <c r="AKM53" s="40"/>
      <c r="AKN53" s="40"/>
      <c r="AKO53" s="40"/>
      <c r="AKP53" s="40"/>
      <c r="AKQ53" s="40"/>
      <c r="AKR53" s="40"/>
      <c r="AKS53" s="40"/>
      <c r="AKT53" s="40"/>
      <c r="AKU53" s="40"/>
      <c r="AKV53" s="40"/>
      <c r="AKW53" s="40"/>
      <c r="AKX53" s="40"/>
      <c r="AKY53" s="40"/>
      <c r="AKZ53" s="40"/>
      <c r="ALA53" s="40"/>
      <c r="ALB53" s="40"/>
      <c r="ALC53" s="40"/>
      <c r="ALD53" s="40"/>
      <c r="ALE53" s="40"/>
      <c r="ALF53" s="40"/>
      <c r="ALG53" s="40"/>
      <c r="ALH53" s="40"/>
      <c r="ALI53" s="40"/>
      <c r="ALJ53" s="40"/>
      <c r="ALK53" s="40"/>
      <c r="ALL53" s="40"/>
      <c r="ALM53" s="40"/>
      <c r="ALN53" s="40"/>
      <c r="ALO53" s="40"/>
      <c r="ALP53" s="40"/>
      <c r="ALQ53" s="40"/>
      <c r="ALR53" s="40"/>
      <c r="ALS53" s="40"/>
      <c r="ALT53" s="40"/>
      <c r="ALU53" s="40"/>
      <c r="ALV53" s="40"/>
      <c r="ALW53" s="40"/>
      <c r="ALX53" s="40"/>
      <c r="ALY53" s="40"/>
      <c r="ALZ53" s="40"/>
      <c r="AMA53" s="40"/>
      <c r="AMB53" s="40"/>
      <c r="AMC53" s="40"/>
      <c r="AMD53" s="40"/>
      <c r="AME53" s="40"/>
      <c r="AMF53" s="40"/>
      <c r="AMG53" s="40"/>
      <c r="AMH53" s="40"/>
      <c r="AMI53" s="40"/>
    </row>
    <row r="54" spans="1:1023" x14ac:dyDescent="0.35">
      <c r="A54" s="15" t="s">
        <v>6</v>
      </c>
      <c r="B54" s="15" t="s">
        <v>7</v>
      </c>
      <c r="C54" s="15" t="s">
        <v>8</v>
      </c>
      <c r="D54" s="15" t="s">
        <v>9</v>
      </c>
      <c r="E54" s="15" t="s">
        <v>10</v>
      </c>
      <c r="F54" s="15" t="s">
        <v>1</v>
      </c>
      <c r="G54" s="20"/>
      <c r="H54" s="17"/>
      <c r="I54" s="22"/>
      <c r="J54" s="1"/>
      <c r="K54" s="1"/>
      <c r="L54" s="1"/>
    </row>
    <row r="55" spans="1:1023" ht="123.75" customHeight="1" x14ac:dyDescent="0.35">
      <c r="A55" s="24" t="s">
        <v>49</v>
      </c>
      <c r="B55" s="13" t="s">
        <v>12</v>
      </c>
      <c r="C55" s="13" t="s">
        <v>12</v>
      </c>
      <c r="D55" s="13" t="s">
        <v>12</v>
      </c>
      <c r="E55" s="13" t="s">
        <v>12</v>
      </c>
      <c r="F55" s="13" t="s">
        <v>12</v>
      </c>
      <c r="G55" s="13"/>
      <c r="H55" s="18" t="str">
        <f>IF(COUNTIF(F55,"Impact Inconnu"),"Impact inconnu sur la santé",IF((COUNTIF(B55:E55,"-")=1),"Réponse Incomplète",IF(OR(B55="-",C55="-",D55="-",E55="-")," ",IF(OR(AND(B55=0,C55=0,D55=0,E55=0),AND(B55&gt;=0,C55&gt;=0,D55&gt;=0,E55&gt;=0)),"Une EIS n'est pas recommandée",IF(COUNTIF(F55,"Impact Inconnu"),"Impact inconnu sur la santé",IF(OR((B55-C55&gt;=2),(B55-D55&gt;=2),(B55-E55&gt;=2),(C55-B55&gt;=2),(C55-D55&gt;=2),(C55-E55&gt;=2),(D55-E55&gt;=2),(D55-C55&gt;=2),(D55-B55&gt;=2),(E55-D55&gt;=2),(E55-C55&gt;=2),(E55-B55&gt;=2)),"Attention Inégalités Sociales de Santé ",IF(AND(B55=-2,C55=-2,D55=-2,E55=-2),"Une EIS est fortement recommandée",IF(AND(B55&lt;=0,C55&lt;=0,D55&lt;=0,E55&lt;=0),"Une EIS est à envisager",IF((COUNTIF(B55:E55,"-")=1),"Réponse Incomplète")))))))))</f>
        <v xml:space="preserve"> </v>
      </c>
      <c r="I55" s="22"/>
      <c r="J55" s="1"/>
      <c r="K55" s="1"/>
      <c r="L55" s="1"/>
    </row>
    <row r="56" spans="1:1023" ht="15.75" customHeight="1" x14ac:dyDescent="0.35">
      <c r="A56" s="69" t="s">
        <v>50</v>
      </c>
      <c r="B56" s="69"/>
      <c r="C56" s="69"/>
      <c r="D56" s="69"/>
      <c r="E56" s="69"/>
      <c r="F56" s="69"/>
      <c r="G56" s="69"/>
      <c r="H56" s="69"/>
      <c r="I56" s="38"/>
      <c r="J56" s="39"/>
      <c r="K56" s="39"/>
      <c r="L56" s="39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0"/>
      <c r="JB56" s="40"/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0"/>
      <c r="KI56" s="40"/>
      <c r="KJ56" s="40"/>
      <c r="KK56" s="40"/>
      <c r="KL56" s="40"/>
      <c r="KM56" s="40"/>
      <c r="KN56" s="40"/>
      <c r="KO56" s="40"/>
      <c r="KP56" s="40"/>
      <c r="KQ56" s="40"/>
      <c r="KR56" s="40"/>
      <c r="KS56" s="40"/>
      <c r="KT56" s="40"/>
      <c r="KU56" s="40"/>
      <c r="KV56" s="40"/>
      <c r="KW56" s="40"/>
      <c r="KX56" s="40"/>
      <c r="KY56" s="40"/>
      <c r="KZ56" s="40"/>
      <c r="LA56" s="40"/>
      <c r="LB56" s="40"/>
      <c r="LC56" s="40"/>
      <c r="LD56" s="40"/>
      <c r="LE56" s="40"/>
      <c r="LF56" s="40"/>
      <c r="LG56" s="40"/>
      <c r="LH56" s="40"/>
      <c r="LI56" s="40"/>
      <c r="LJ56" s="40"/>
      <c r="LK56" s="40"/>
      <c r="LL56" s="40"/>
      <c r="LM56" s="40"/>
      <c r="LN56" s="40"/>
      <c r="LO56" s="40"/>
      <c r="LP56" s="40"/>
      <c r="LQ56" s="40"/>
      <c r="LR56" s="40"/>
      <c r="LS56" s="40"/>
      <c r="LT56" s="40"/>
      <c r="LU56" s="40"/>
      <c r="LV56" s="40"/>
      <c r="LW56" s="40"/>
      <c r="LX56" s="40"/>
      <c r="LY56" s="40"/>
      <c r="LZ56" s="40"/>
      <c r="MA56" s="40"/>
      <c r="MB56" s="40"/>
      <c r="MC56" s="40"/>
      <c r="MD56" s="40"/>
      <c r="ME56" s="40"/>
      <c r="MF56" s="40"/>
      <c r="MG56" s="40"/>
      <c r="MH56" s="40"/>
      <c r="MI56" s="40"/>
      <c r="MJ56" s="40"/>
      <c r="MK56" s="40"/>
      <c r="ML56" s="40"/>
      <c r="MM56" s="40"/>
      <c r="MN56" s="40"/>
      <c r="MO56" s="40"/>
      <c r="MP56" s="40"/>
      <c r="MQ56" s="40"/>
      <c r="MR56" s="40"/>
      <c r="MS56" s="40"/>
      <c r="MT56" s="40"/>
      <c r="MU56" s="40"/>
      <c r="MV56" s="40"/>
      <c r="MW56" s="40"/>
      <c r="MX56" s="40"/>
      <c r="MY56" s="40"/>
      <c r="MZ56" s="40"/>
      <c r="NA56" s="40"/>
      <c r="NB56" s="40"/>
      <c r="NC56" s="40"/>
      <c r="ND56" s="40"/>
      <c r="NE56" s="40"/>
      <c r="NF56" s="40"/>
      <c r="NG56" s="40"/>
      <c r="NH56" s="40"/>
      <c r="NI56" s="40"/>
      <c r="NJ56" s="40"/>
      <c r="NK56" s="40"/>
      <c r="NL56" s="40"/>
      <c r="NM56" s="40"/>
      <c r="NN56" s="40"/>
      <c r="NO56" s="40"/>
      <c r="NP56" s="40"/>
      <c r="NQ56" s="40"/>
      <c r="NR56" s="40"/>
      <c r="NS56" s="40"/>
      <c r="NT56" s="40"/>
      <c r="NU56" s="40"/>
      <c r="NV56" s="40"/>
      <c r="NW56" s="40"/>
      <c r="NX56" s="40"/>
      <c r="NY56" s="40"/>
      <c r="NZ56" s="40"/>
      <c r="OA56" s="40"/>
      <c r="OB56" s="40"/>
      <c r="OC56" s="40"/>
      <c r="OD56" s="40"/>
      <c r="OE56" s="40"/>
      <c r="OF56" s="40"/>
      <c r="OG56" s="40"/>
      <c r="OH56" s="40"/>
      <c r="OI56" s="40"/>
      <c r="OJ56" s="40"/>
      <c r="OK56" s="40"/>
      <c r="OL56" s="40"/>
      <c r="OM56" s="40"/>
      <c r="ON56" s="40"/>
      <c r="OO56" s="40"/>
      <c r="OP56" s="40"/>
      <c r="OQ56" s="40"/>
      <c r="OR56" s="40"/>
      <c r="OS56" s="40"/>
      <c r="OT56" s="40"/>
      <c r="OU56" s="40"/>
      <c r="OV56" s="40"/>
      <c r="OW56" s="40"/>
      <c r="OX56" s="40"/>
      <c r="OY56" s="40"/>
      <c r="OZ56" s="40"/>
      <c r="PA56" s="40"/>
      <c r="PB56" s="40"/>
      <c r="PC56" s="40"/>
      <c r="PD56" s="40"/>
      <c r="PE56" s="40"/>
      <c r="PF56" s="40"/>
      <c r="PG56" s="40"/>
      <c r="PH56" s="40"/>
      <c r="PI56" s="40"/>
      <c r="PJ56" s="40"/>
      <c r="PK56" s="40"/>
      <c r="PL56" s="40"/>
      <c r="PM56" s="40"/>
      <c r="PN56" s="40"/>
      <c r="PO56" s="40"/>
      <c r="PP56" s="40"/>
      <c r="PQ56" s="40"/>
      <c r="PR56" s="40"/>
      <c r="PS56" s="40"/>
      <c r="PT56" s="40"/>
      <c r="PU56" s="40"/>
      <c r="PV56" s="40"/>
      <c r="PW56" s="40"/>
      <c r="PX56" s="40"/>
      <c r="PY56" s="40"/>
      <c r="PZ56" s="40"/>
      <c r="QA56" s="40"/>
      <c r="QB56" s="40"/>
      <c r="QC56" s="40"/>
      <c r="QD56" s="40"/>
      <c r="QE56" s="40"/>
      <c r="QF56" s="40"/>
      <c r="QG56" s="40"/>
      <c r="QH56" s="40"/>
      <c r="QI56" s="40"/>
      <c r="QJ56" s="40"/>
      <c r="QK56" s="40"/>
      <c r="QL56" s="40"/>
      <c r="QM56" s="40"/>
      <c r="QN56" s="40"/>
      <c r="QO56" s="40"/>
      <c r="QP56" s="40"/>
      <c r="QQ56" s="40"/>
      <c r="QR56" s="40"/>
      <c r="QS56" s="40"/>
      <c r="QT56" s="40"/>
      <c r="QU56" s="40"/>
      <c r="QV56" s="40"/>
      <c r="QW56" s="40"/>
      <c r="QX56" s="40"/>
      <c r="QY56" s="40"/>
      <c r="QZ56" s="40"/>
      <c r="RA56" s="40"/>
      <c r="RB56" s="40"/>
      <c r="RC56" s="40"/>
      <c r="RD56" s="40"/>
      <c r="RE56" s="40"/>
      <c r="RF56" s="40"/>
      <c r="RG56" s="40"/>
      <c r="RH56" s="40"/>
      <c r="RI56" s="40"/>
      <c r="RJ56" s="40"/>
      <c r="RK56" s="40"/>
      <c r="RL56" s="40"/>
      <c r="RM56" s="40"/>
      <c r="RN56" s="40"/>
      <c r="RO56" s="40"/>
      <c r="RP56" s="40"/>
      <c r="RQ56" s="40"/>
      <c r="RR56" s="40"/>
      <c r="RS56" s="40"/>
      <c r="RT56" s="40"/>
      <c r="RU56" s="40"/>
      <c r="RV56" s="40"/>
      <c r="RW56" s="40"/>
      <c r="RX56" s="40"/>
      <c r="RY56" s="40"/>
      <c r="RZ56" s="40"/>
      <c r="SA56" s="40"/>
      <c r="SB56" s="40"/>
      <c r="SC56" s="40"/>
      <c r="SD56" s="40"/>
      <c r="SE56" s="40"/>
      <c r="SF56" s="40"/>
      <c r="SG56" s="40"/>
      <c r="SH56" s="40"/>
      <c r="SI56" s="40"/>
      <c r="SJ56" s="40"/>
      <c r="SK56" s="40"/>
      <c r="SL56" s="40"/>
      <c r="SM56" s="40"/>
      <c r="SN56" s="40"/>
      <c r="SO56" s="40"/>
      <c r="SP56" s="40"/>
      <c r="SQ56" s="40"/>
      <c r="SR56" s="40"/>
      <c r="SS56" s="40"/>
      <c r="ST56" s="40"/>
      <c r="SU56" s="40"/>
      <c r="SV56" s="40"/>
      <c r="SW56" s="40"/>
      <c r="SX56" s="40"/>
      <c r="SY56" s="40"/>
      <c r="SZ56" s="40"/>
      <c r="TA56" s="40"/>
      <c r="TB56" s="40"/>
      <c r="TC56" s="40"/>
      <c r="TD56" s="40"/>
      <c r="TE56" s="40"/>
      <c r="TF56" s="40"/>
      <c r="TG56" s="40"/>
      <c r="TH56" s="40"/>
      <c r="TI56" s="40"/>
      <c r="TJ56" s="40"/>
      <c r="TK56" s="40"/>
      <c r="TL56" s="40"/>
      <c r="TM56" s="40"/>
      <c r="TN56" s="40"/>
      <c r="TO56" s="40"/>
      <c r="TP56" s="40"/>
      <c r="TQ56" s="40"/>
      <c r="TR56" s="40"/>
      <c r="TS56" s="40"/>
      <c r="TT56" s="40"/>
      <c r="TU56" s="40"/>
      <c r="TV56" s="40"/>
      <c r="TW56" s="40"/>
      <c r="TX56" s="40"/>
      <c r="TY56" s="40"/>
      <c r="TZ56" s="40"/>
      <c r="UA56" s="40"/>
      <c r="UB56" s="40"/>
      <c r="UC56" s="40"/>
      <c r="UD56" s="40"/>
      <c r="UE56" s="40"/>
      <c r="UF56" s="40"/>
      <c r="UG56" s="40"/>
      <c r="UH56" s="40"/>
      <c r="UI56" s="40"/>
      <c r="UJ56" s="40"/>
      <c r="UK56" s="40"/>
      <c r="UL56" s="40"/>
      <c r="UM56" s="40"/>
      <c r="UN56" s="40"/>
      <c r="UO56" s="40"/>
      <c r="UP56" s="40"/>
      <c r="UQ56" s="40"/>
      <c r="UR56" s="40"/>
      <c r="US56" s="40"/>
      <c r="UT56" s="40"/>
      <c r="UU56" s="40"/>
      <c r="UV56" s="40"/>
      <c r="UW56" s="40"/>
      <c r="UX56" s="40"/>
      <c r="UY56" s="40"/>
      <c r="UZ56" s="40"/>
      <c r="VA56" s="40"/>
      <c r="VB56" s="40"/>
      <c r="VC56" s="40"/>
      <c r="VD56" s="40"/>
      <c r="VE56" s="40"/>
      <c r="VF56" s="40"/>
      <c r="VG56" s="40"/>
      <c r="VH56" s="40"/>
      <c r="VI56" s="40"/>
      <c r="VJ56" s="40"/>
      <c r="VK56" s="40"/>
      <c r="VL56" s="40"/>
      <c r="VM56" s="40"/>
      <c r="VN56" s="40"/>
      <c r="VO56" s="40"/>
      <c r="VP56" s="40"/>
      <c r="VQ56" s="40"/>
      <c r="VR56" s="40"/>
      <c r="VS56" s="40"/>
      <c r="VT56" s="40"/>
      <c r="VU56" s="40"/>
      <c r="VV56" s="40"/>
      <c r="VW56" s="40"/>
      <c r="VX56" s="40"/>
      <c r="VY56" s="40"/>
      <c r="VZ56" s="40"/>
      <c r="WA56" s="40"/>
      <c r="WB56" s="40"/>
      <c r="WC56" s="40"/>
      <c r="WD56" s="40"/>
      <c r="WE56" s="40"/>
      <c r="WF56" s="40"/>
      <c r="WG56" s="40"/>
      <c r="WH56" s="40"/>
      <c r="WI56" s="40"/>
      <c r="WJ56" s="40"/>
      <c r="WK56" s="40"/>
      <c r="WL56" s="40"/>
      <c r="WM56" s="40"/>
      <c r="WN56" s="40"/>
      <c r="WO56" s="40"/>
      <c r="WP56" s="40"/>
      <c r="WQ56" s="40"/>
      <c r="WR56" s="40"/>
      <c r="WS56" s="40"/>
      <c r="WT56" s="40"/>
      <c r="WU56" s="40"/>
      <c r="WV56" s="40"/>
      <c r="WW56" s="40"/>
      <c r="WX56" s="40"/>
      <c r="WY56" s="40"/>
      <c r="WZ56" s="40"/>
      <c r="XA56" s="40"/>
      <c r="XB56" s="40"/>
      <c r="XC56" s="40"/>
      <c r="XD56" s="40"/>
      <c r="XE56" s="40"/>
      <c r="XF56" s="40"/>
      <c r="XG56" s="40"/>
      <c r="XH56" s="40"/>
      <c r="XI56" s="40"/>
      <c r="XJ56" s="40"/>
      <c r="XK56" s="40"/>
      <c r="XL56" s="40"/>
      <c r="XM56" s="40"/>
      <c r="XN56" s="40"/>
      <c r="XO56" s="40"/>
      <c r="XP56" s="40"/>
      <c r="XQ56" s="40"/>
      <c r="XR56" s="40"/>
      <c r="XS56" s="40"/>
      <c r="XT56" s="40"/>
      <c r="XU56" s="40"/>
      <c r="XV56" s="40"/>
      <c r="XW56" s="40"/>
      <c r="XX56" s="40"/>
      <c r="XY56" s="40"/>
      <c r="XZ56" s="40"/>
      <c r="YA56" s="40"/>
      <c r="YB56" s="40"/>
      <c r="YC56" s="40"/>
      <c r="YD56" s="40"/>
      <c r="YE56" s="40"/>
      <c r="YF56" s="40"/>
      <c r="YG56" s="40"/>
      <c r="YH56" s="40"/>
      <c r="YI56" s="40"/>
      <c r="YJ56" s="40"/>
      <c r="YK56" s="40"/>
      <c r="YL56" s="40"/>
      <c r="YM56" s="40"/>
      <c r="YN56" s="40"/>
      <c r="YO56" s="40"/>
      <c r="YP56" s="40"/>
      <c r="YQ56" s="40"/>
      <c r="YR56" s="40"/>
      <c r="YS56" s="40"/>
      <c r="YT56" s="40"/>
      <c r="YU56" s="40"/>
      <c r="YV56" s="40"/>
      <c r="YW56" s="40"/>
      <c r="YX56" s="40"/>
      <c r="YY56" s="40"/>
      <c r="YZ56" s="40"/>
      <c r="ZA56" s="40"/>
      <c r="ZB56" s="40"/>
      <c r="ZC56" s="40"/>
      <c r="ZD56" s="40"/>
      <c r="ZE56" s="40"/>
      <c r="ZF56" s="40"/>
      <c r="ZG56" s="40"/>
      <c r="ZH56" s="40"/>
      <c r="ZI56" s="40"/>
      <c r="ZJ56" s="40"/>
      <c r="ZK56" s="40"/>
      <c r="ZL56" s="40"/>
      <c r="ZM56" s="40"/>
      <c r="ZN56" s="40"/>
      <c r="ZO56" s="40"/>
      <c r="ZP56" s="40"/>
      <c r="ZQ56" s="40"/>
      <c r="ZR56" s="40"/>
      <c r="ZS56" s="40"/>
      <c r="ZT56" s="40"/>
      <c r="ZU56" s="40"/>
      <c r="ZV56" s="40"/>
      <c r="ZW56" s="40"/>
      <c r="ZX56" s="40"/>
      <c r="ZY56" s="40"/>
      <c r="ZZ56" s="40"/>
      <c r="AAA56" s="40"/>
      <c r="AAB56" s="40"/>
      <c r="AAC56" s="40"/>
      <c r="AAD56" s="40"/>
      <c r="AAE56" s="40"/>
      <c r="AAF56" s="40"/>
      <c r="AAG56" s="40"/>
      <c r="AAH56" s="40"/>
      <c r="AAI56" s="40"/>
      <c r="AAJ56" s="40"/>
      <c r="AAK56" s="40"/>
      <c r="AAL56" s="40"/>
      <c r="AAM56" s="40"/>
      <c r="AAN56" s="40"/>
      <c r="AAO56" s="40"/>
      <c r="AAP56" s="40"/>
      <c r="AAQ56" s="40"/>
      <c r="AAR56" s="40"/>
      <c r="AAS56" s="40"/>
      <c r="AAT56" s="40"/>
      <c r="AAU56" s="40"/>
      <c r="AAV56" s="40"/>
      <c r="AAW56" s="40"/>
      <c r="AAX56" s="40"/>
      <c r="AAY56" s="40"/>
      <c r="AAZ56" s="40"/>
      <c r="ABA56" s="40"/>
      <c r="ABB56" s="40"/>
      <c r="ABC56" s="40"/>
      <c r="ABD56" s="40"/>
      <c r="ABE56" s="40"/>
      <c r="ABF56" s="40"/>
      <c r="ABG56" s="40"/>
      <c r="ABH56" s="40"/>
      <c r="ABI56" s="40"/>
      <c r="ABJ56" s="40"/>
      <c r="ABK56" s="40"/>
      <c r="ABL56" s="40"/>
      <c r="ABM56" s="40"/>
      <c r="ABN56" s="40"/>
      <c r="ABO56" s="40"/>
      <c r="ABP56" s="40"/>
      <c r="ABQ56" s="40"/>
      <c r="ABR56" s="40"/>
      <c r="ABS56" s="40"/>
      <c r="ABT56" s="40"/>
      <c r="ABU56" s="40"/>
      <c r="ABV56" s="40"/>
      <c r="ABW56" s="40"/>
      <c r="ABX56" s="40"/>
      <c r="ABY56" s="40"/>
      <c r="ABZ56" s="40"/>
      <c r="ACA56" s="40"/>
      <c r="ACB56" s="40"/>
      <c r="ACC56" s="40"/>
      <c r="ACD56" s="40"/>
      <c r="ACE56" s="40"/>
      <c r="ACF56" s="40"/>
      <c r="ACG56" s="40"/>
      <c r="ACH56" s="40"/>
      <c r="ACI56" s="40"/>
      <c r="ACJ56" s="40"/>
      <c r="ACK56" s="40"/>
      <c r="ACL56" s="40"/>
      <c r="ACM56" s="40"/>
      <c r="ACN56" s="40"/>
      <c r="ACO56" s="40"/>
      <c r="ACP56" s="40"/>
      <c r="ACQ56" s="40"/>
      <c r="ACR56" s="40"/>
      <c r="ACS56" s="40"/>
      <c r="ACT56" s="40"/>
      <c r="ACU56" s="40"/>
      <c r="ACV56" s="40"/>
      <c r="ACW56" s="40"/>
      <c r="ACX56" s="40"/>
      <c r="ACY56" s="40"/>
      <c r="ACZ56" s="40"/>
      <c r="ADA56" s="40"/>
      <c r="ADB56" s="40"/>
      <c r="ADC56" s="40"/>
      <c r="ADD56" s="40"/>
      <c r="ADE56" s="40"/>
      <c r="ADF56" s="40"/>
      <c r="ADG56" s="40"/>
      <c r="ADH56" s="40"/>
      <c r="ADI56" s="40"/>
      <c r="ADJ56" s="40"/>
      <c r="ADK56" s="40"/>
      <c r="ADL56" s="40"/>
      <c r="ADM56" s="40"/>
      <c r="ADN56" s="40"/>
      <c r="ADO56" s="40"/>
      <c r="ADP56" s="40"/>
      <c r="ADQ56" s="40"/>
      <c r="ADR56" s="40"/>
      <c r="ADS56" s="40"/>
      <c r="ADT56" s="40"/>
      <c r="ADU56" s="40"/>
      <c r="ADV56" s="40"/>
      <c r="ADW56" s="40"/>
      <c r="ADX56" s="40"/>
      <c r="ADY56" s="40"/>
      <c r="ADZ56" s="40"/>
      <c r="AEA56" s="40"/>
      <c r="AEB56" s="40"/>
      <c r="AEC56" s="40"/>
      <c r="AED56" s="40"/>
      <c r="AEE56" s="40"/>
      <c r="AEF56" s="40"/>
      <c r="AEG56" s="40"/>
      <c r="AEH56" s="40"/>
      <c r="AEI56" s="40"/>
      <c r="AEJ56" s="40"/>
      <c r="AEK56" s="40"/>
      <c r="AEL56" s="40"/>
      <c r="AEM56" s="40"/>
      <c r="AEN56" s="40"/>
      <c r="AEO56" s="40"/>
      <c r="AEP56" s="40"/>
      <c r="AEQ56" s="40"/>
      <c r="AER56" s="40"/>
      <c r="AES56" s="40"/>
      <c r="AET56" s="40"/>
      <c r="AEU56" s="40"/>
      <c r="AEV56" s="40"/>
      <c r="AEW56" s="40"/>
      <c r="AEX56" s="40"/>
      <c r="AEY56" s="40"/>
      <c r="AEZ56" s="40"/>
      <c r="AFA56" s="40"/>
      <c r="AFB56" s="40"/>
      <c r="AFC56" s="40"/>
      <c r="AFD56" s="40"/>
      <c r="AFE56" s="40"/>
      <c r="AFF56" s="40"/>
      <c r="AFG56" s="40"/>
      <c r="AFH56" s="40"/>
      <c r="AFI56" s="40"/>
      <c r="AFJ56" s="40"/>
      <c r="AFK56" s="40"/>
      <c r="AFL56" s="40"/>
      <c r="AFM56" s="40"/>
      <c r="AFN56" s="40"/>
      <c r="AFO56" s="40"/>
      <c r="AFP56" s="40"/>
      <c r="AFQ56" s="40"/>
      <c r="AFR56" s="40"/>
      <c r="AFS56" s="40"/>
      <c r="AFT56" s="40"/>
      <c r="AFU56" s="40"/>
      <c r="AFV56" s="40"/>
      <c r="AFW56" s="40"/>
      <c r="AFX56" s="40"/>
      <c r="AFY56" s="40"/>
      <c r="AFZ56" s="40"/>
      <c r="AGA56" s="40"/>
      <c r="AGB56" s="40"/>
      <c r="AGC56" s="40"/>
      <c r="AGD56" s="40"/>
      <c r="AGE56" s="40"/>
      <c r="AGF56" s="40"/>
      <c r="AGG56" s="40"/>
      <c r="AGH56" s="40"/>
      <c r="AGI56" s="40"/>
      <c r="AGJ56" s="40"/>
      <c r="AGK56" s="40"/>
      <c r="AGL56" s="40"/>
      <c r="AGM56" s="40"/>
      <c r="AGN56" s="40"/>
      <c r="AGO56" s="40"/>
      <c r="AGP56" s="40"/>
      <c r="AGQ56" s="40"/>
      <c r="AGR56" s="40"/>
      <c r="AGS56" s="40"/>
      <c r="AGT56" s="40"/>
      <c r="AGU56" s="40"/>
      <c r="AGV56" s="40"/>
      <c r="AGW56" s="40"/>
      <c r="AGX56" s="40"/>
      <c r="AGY56" s="40"/>
      <c r="AGZ56" s="40"/>
      <c r="AHA56" s="40"/>
      <c r="AHB56" s="40"/>
      <c r="AHC56" s="40"/>
      <c r="AHD56" s="40"/>
      <c r="AHE56" s="40"/>
      <c r="AHF56" s="40"/>
      <c r="AHG56" s="40"/>
      <c r="AHH56" s="40"/>
      <c r="AHI56" s="40"/>
      <c r="AHJ56" s="40"/>
      <c r="AHK56" s="40"/>
      <c r="AHL56" s="40"/>
      <c r="AHM56" s="40"/>
      <c r="AHN56" s="40"/>
      <c r="AHO56" s="40"/>
      <c r="AHP56" s="40"/>
      <c r="AHQ56" s="40"/>
      <c r="AHR56" s="40"/>
      <c r="AHS56" s="40"/>
      <c r="AHT56" s="40"/>
      <c r="AHU56" s="40"/>
      <c r="AHV56" s="40"/>
      <c r="AHW56" s="40"/>
      <c r="AHX56" s="40"/>
      <c r="AHY56" s="40"/>
      <c r="AHZ56" s="40"/>
      <c r="AIA56" s="40"/>
      <c r="AIB56" s="40"/>
      <c r="AIC56" s="40"/>
      <c r="AID56" s="40"/>
      <c r="AIE56" s="40"/>
      <c r="AIF56" s="40"/>
      <c r="AIG56" s="40"/>
      <c r="AIH56" s="40"/>
      <c r="AII56" s="40"/>
      <c r="AIJ56" s="40"/>
      <c r="AIK56" s="40"/>
      <c r="AIL56" s="40"/>
      <c r="AIM56" s="40"/>
      <c r="AIN56" s="40"/>
      <c r="AIO56" s="40"/>
      <c r="AIP56" s="40"/>
      <c r="AIQ56" s="40"/>
      <c r="AIR56" s="40"/>
      <c r="AIS56" s="40"/>
      <c r="AIT56" s="40"/>
      <c r="AIU56" s="40"/>
      <c r="AIV56" s="40"/>
      <c r="AIW56" s="40"/>
      <c r="AIX56" s="40"/>
      <c r="AIY56" s="40"/>
      <c r="AIZ56" s="40"/>
      <c r="AJA56" s="40"/>
      <c r="AJB56" s="40"/>
      <c r="AJC56" s="40"/>
      <c r="AJD56" s="40"/>
      <c r="AJE56" s="40"/>
      <c r="AJF56" s="40"/>
      <c r="AJG56" s="40"/>
      <c r="AJH56" s="40"/>
      <c r="AJI56" s="40"/>
      <c r="AJJ56" s="40"/>
      <c r="AJK56" s="40"/>
      <c r="AJL56" s="40"/>
      <c r="AJM56" s="40"/>
      <c r="AJN56" s="40"/>
      <c r="AJO56" s="40"/>
      <c r="AJP56" s="40"/>
      <c r="AJQ56" s="40"/>
      <c r="AJR56" s="40"/>
      <c r="AJS56" s="40"/>
      <c r="AJT56" s="40"/>
      <c r="AJU56" s="40"/>
      <c r="AJV56" s="40"/>
      <c r="AJW56" s="40"/>
      <c r="AJX56" s="40"/>
      <c r="AJY56" s="40"/>
      <c r="AJZ56" s="40"/>
      <c r="AKA56" s="40"/>
      <c r="AKB56" s="40"/>
      <c r="AKC56" s="40"/>
      <c r="AKD56" s="40"/>
      <c r="AKE56" s="40"/>
      <c r="AKF56" s="40"/>
      <c r="AKG56" s="40"/>
      <c r="AKH56" s="40"/>
      <c r="AKI56" s="40"/>
      <c r="AKJ56" s="40"/>
      <c r="AKK56" s="40"/>
      <c r="AKL56" s="40"/>
      <c r="AKM56" s="40"/>
      <c r="AKN56" s="40"/>
      <c r="AKO56" s="40"/>
      <c r="AKP56" s="40"/>
      <c r="AKQ56" s="40"/>
      <c r="AKR56" s="40"/>
      <c r="AKS56" s="40"/>
      <c r="AKT56" s="40"/>
      <c r="AKU56" s="40"/>
      <c r="AKV56" s="40"/>
      <c r="AKW56" s="40"/>
      <c r="AKX56" s="40"/>
      <c r="AKY56" s="40"/>
      <c r="AKZ56" s="40"/>
      <c r="ALA56" s="40"/>
      <c r="ALB56" s="40"/>
      <c r="ALC56" s="40"/>
      <c r="ALD56" s="40"/>
      <c r="ALE56" s="40"/>
      <c r="ALF56" s="40"/>
      <c r="ALG56" s="40"/>
      <c r="ALH56" s="40"/>
      <c r="ALI56" s="40"/>
      <c r="ALJ56" s="40"/>
      <c r="ALK56" s="40"/>
      <c r="ALL56" s="40"/>
      <c r="ALM56" s="40"/>
      <c r="ALN56" s="40"/>
      <c r="ALO56" s="40"/>
      <c r="ALP56" s="40"/>
      <c r="ALQ56" s="40"/>
      <c r="ALR56" s="40"/>
      <c r="ALS56" s="40"/>
      <c r="ALT56" s="40"/>
      <c r="ALU56" s="40"/>
      <c r="ALV56" s="40"/>
      <c r="ALW56" s="40"/>
      <c r="ALX56" s="40"/>
      <c r="ALY56" s="40"/>
      <c r="ALZ56" s="40"/>
      <c r="AMA56" s="40"/>
      <c r="AMB56" s="40"/>
      <c r="AMC56" s="40"/>
      <c r="AMD56" s="40"/>
      <c r="AME56" s="40"/>
      <c r="AMF56" s="40"/>
      <c r="AMG56" s="40"/>
      <c r="AMH56" s="40"/>
      <c r="AMI56" s="40"/>
    </row>
    <row r="57" spans="1:1023" x14ac:dyDescent="0.35">
      <c r="A57" s="15" t="s">
        <v>6</v>
      </c>
      <c r="B57" s="15" t="s">
        <v>7</v>
      </c>
      <c r="C57" s="15" t="s">
        <v>8</v>
      </c>
      <c r="D57" s="15" t="s">
        <v>9</v>
      </c>
      <c r="E57" s="15" t="s">
        <v>10</v>
      </c>
      <c r="F57" s="15" t="s">
        <v>1</v>
      </c>
      <c r="G57" s="20"/>
      <c r="H57" s="17"/>
      <c r="I57" s="29"/>
      <c r="J57" s="30"/>
      <c r="K57" s="30"/>
      <c r="L57" s="3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  <c r="WB57" s="31"/>
      <c r="WC57" s="31"/>
      <c r="WD57" s="31"/>
      <c r="WE57" s="31"/>
      <c r="WF57" s="31"/>
      <c r="WG57" s="31"/>
      <c r="WH57" s="31"/>
      <c r="WI57" s="31"/>
      <c r="WJ57" s="31"/>
      <c r="WK57" s="31"/>
      <c r="WL57" s="31"/>
      <c r="WM57" s="31"/>
      <c r="WN57" s="31"/>
      <c r="WO57" s="31"/>
      <c r="WP57" s="31"/>
      <c r="WQ57" s="31"/>
      <c r="WR57" s="31"/>
      <c r="WS57" s="31"/>
      <c r="WT57" s="31"/>
      <c r="WU57" s="31"/>
      <c r="WV57" s="31"/>
      <c r="WW57" s="31"/>
      <c r="WX57" s="31"/>
      <c r="WY57" s="31"/>
      <c r="WZ57" s="31"/>
      <c r="XA57" s="31"/>
      <c r="XB57" s="31"/>
      <c r="XC57" s="31"/>
      <c r="XD57" s="31"/>
      <c r="XE57" s="31"/>
      <c r="XF57" s="31"/>
      <c r="XG57" s="31"/>
      <c r="XH57" s="31"/>
      <c r="XI57" s="31"/>
      <c r="XJ57" s="31"/>
      <c r="XK57" s="31"/>
      <c r="XL57" s="31"/>
      <c r="XM57" s="31"/>
      <c r="XN57" s="31"/>
      <c r="XO57" s="31"/>
      <c r="XP57" s="31"/>
      <c r="XQ57" s="31"/>
      <c r="XR57" s="31"/>
      <c r="XS57" s="31"/>
      <c r="XT57" s="31"/>
      <c r="XU57" s="31"/>
      <c r="XV57" s="31"/>
      <c r="XW57" s="31"/>
      <c r="XX57" s="31"/>
      <c r="XY57" s="31"/>
      <c r="XZ57" s="31"/>
      <c r="YA57" s="31"/>
      <c r="YB57" s="31"/>
      <c r="YC57" s="31"/>
      <c r="YD57" s="31"/>
      <c r="YE57" s="31"/>
      <c r="YF57" s="31"/>
      <c r="YG57" s="31"/>
      <c r="YH57" s="31"/>
      <c r="YI57" s="31"/>
      <c r="YJ57" s="31"/>
      <c r="YK57" s="31"/>
      <c r="YL57" s="31"/>
      <c r="YM57" s="31"/>
      <c r="YN57" s="31"/>
      <c r="YO57" s="31"/>
      <c r="YP57" s="31"/>
      <c r="YQ57" s="31"/>
      <c r="YR57" s="31"/>
      <c r="YS57" s="31"/>
      <c r="YT57" s="31"/>
      <c r="YU57" s="31"/>
      <c r="YV57" s="31"/>
      <c r="YW57" s="31"/>
      <c r="YX57" s="31"/>
      <c r="YY57" s="31"/>
      <c r="YZ57" s="31"/>
      <c r="ZA57" s="31"/>
      <c r="ZB57" s="31"/>
      <c r="ZC57" s="31"/>
      <c r="ZD57" s="31"/>
      <c r="ZE57" s="31"/>
      <c r="ZF57" s="31"/>
      <c r="ZG57" s="31"/>
      <c r="ZH57" s="31"/>
      <c r="ZI57" s="31"/>
      <c r="ZJ57" s="31"/>
      <c r="ZK57" s="31"/>
      <c r="ZL57" s="31"/>
      <c r="ZM57" s="31"/>
      <c r="ZN57" s="31"/>
      <c r="ZO57" s="31"/>
      <c r="ZP57" s="31"/>
      <c r="ZQ57" s="31"/>
      <c r="ZR57" s="31"/>
      <c r="ZS57" s="31"/>
      <c r="ZT57" s="31"/>
      <c r="ZU57" s="31"/>
      <c r="ZV57" s="31"/>
      <c r="ZW57" s="31"/>
      <c r="ZX57" s="31"/>
      <c r="ZY57" s="31"/>
      <c r="ZZ57" s="31"/>
      <c r="AAA57" s="31"/>
      <c r="AAB57" s="31"/>
      <c r="AAC57" s="31"/>
      <c r="AAD57" s="31"/>
      <c r="AAE57" s="31"/>
      <c r="AAF57" s="31"/>
      <c r="AAG57" s="31"/>
      <c r="AAH57" s="31"/>
      <c r="AAI57" s="31"/>
      <c r="AAJ57" s="31"/>
      <c r="AAK57" s="31"/>
      <c r="AAL57" s="31"/>
      <c r="AAM57" s="31"/>
      <c r="AAN57" s="31"/>
      <c r="AAO57" s="31"/>
      <c r="AAP57" s="31"/>
      <c r="AAQ57" s="31"/>
      <c r="AAR57" s="31"/>
      <c r="AAS57" s="31"/>
      <c r="AAT57" s="31"/>
      <c r="AAU57" s="31"/>
      <c r="AAV57" s="31"/>
      <c r="AAW57" s="31"/>
      <c r="AAX57" s="31"/>
      <c r="AAY57" s="31"/>
      <c r="AAZ57" s="31"/>
      <c r="ABA57" s="31"/>
      <c r="ABB57" s="31"/>
      <c r="ABC57" s="31"/>
      <c r="ABD57" s="31"/>
      <c r="ABE57" s="31"/>
      <c r="ABF57" s="31"/>
      <c r="ABG57" s="31"/>
      <c r="ABH57" s="31"/>
      <c r="ABI57" s="31"/>
      <c r="ABJ57" s="31"/>
      <c r="ABK57" s="31"/>
      <c r="ABL57" s="31"/>
      <c r="ABM57" s="31"/>
      <c r="ABN57" s="31"/>
      <c r="ABO57" s="31"/>
      <c r="ABP57" s="31"/>
      <c r="ABQ57" s="31"/>
      <c r="ABR57" s="31"/>
      <c r="ABS57" s="31"/>
      <c r="ABT57" s="31"/>
      <c r="ABU57" s="31"/>
      <c r="ABV57" s="31"/>
      <c r="ABW57" s="31"/>
      <c r="ABX57" s="31"/>
      <c r="ABY57" s="31"/>
      <c r="ABZ57" s="31"/>
      <c r="ACA57" s="31"/>
      <c r="ACB57" s="31"/>
      <c r="ACC57" s="31"/>
      <c r="ACD57" s="31"/>
      <c r="ACE57" s="31"/>
      <c r="ACF57" s="31"/>
      <c r="ACG57" s="31"/>
      <c r="ACH57" s="31"/>
      <c r="ACI57" s="31"/>
      <c r="ACJ57" s="31"/>
      <c r="ACK57" s="31"/>
      <c r="ACL57" s="31"/>
      <c r="ACM57" s="31"/>
      <c r="ACN57" s="31"/>
      <c r="ACO57" s="31"/>
      <c r="ACP57" s="31"/>
      <c r="ACQ57" s="31"/>
      <c r="ACR57" s="31"/>
      <c r="ACS57" s="31"/>
      <c r="ACT57" s="31"/>
      <c r="ACU57" s="31"/>
      <c r="ACV57" s="31"/>
      <c r="ACW57" s="31"/>
      <c r="ACX57" s="31"/>
      <c r="ACY57" s="31"/>
      <c r="ACZ57" s="31"/>
      <c r="ADA57" s="31"/>
      <c r="ADB57" s="31"/>
      <c r="ADC57" s="31"/>
      <c r="ADD57" s="31"/>
      <c r="ADE57" s="31"/>
      <c r="ADF57" s="31"/>
      <c r="ADG57" s="31"/>
      <c r="ADH57" s="31"/>
      <c r="ADI57" s="31"/>
      <c r="ADJ57" s="31"/>
      <c r="ADK57" s="31"/>
      <c r="ADL57" s="31"/>
      <c r="ADM57" s="31"/>
      <c r="ADN57" s="31"/>
      <c r="ADO57" s="31"/>
      <c r="ADP57" s="31"/>
      <c r="ADQ57" s="31"/>
      <c r="ADR57" s="31"/>
      <c r="ADS57" s="31"/>
      <c r="ADT57" s="31"/>
      <c r="ADU57" s="31"/>
      <c r="ADV57" s="31"/>
      <c r="ADW57" s="31"/>
      <c r="ADX57" s="31"/>
      <c r="ADY57" s="31"/>
      <c r="ADZ57" s="31"/>
      <c r="AEA57" s="31"/>
      <c r="AEB57" s="31"/>
      <c r="AEC57" s="31"/>
      <c r="AED57" s="31"/>
      <c r="AEE57" s="31"/>
      <c r="AEF57" s="31"/>
      <c r="AEG57" s="31"/>
      <c r="AEH57" s="31"/>
      <c r="AEI57" s="31"/>
      <c r="AEJ57" s="31"/>
      <c r="AEK57" s="31"/>
      <c r="AEL57" s="31"/>
      <c r="AEM57" s="31"/>
      <c r="AEN57" s="31"/>
      <c r="AEO57" s="31"/>
      <c r="AEP57" s="31"/>
      <c r="AEQ57" s="31"/>
      <c r="AER57" s="31"/>
      <c r="AES57" s="31"/>
      <c r="AET57" s="31"/>
      <c r="AEU57" s="31"/>
      <c r="AEV57" s="31"/>
      <c r="AEW57" s="31"/>
      <c r="AEX57" s="31"/>
      <c r="AEY57" s="31"/>
      <c r="AEZ57" s="31"/>
      <c r="AFA57" s="31"/>
      <c r="AFB57" s="31"/>
      <c r="AFC57" s="31"/>
      <c r="AFD57" s="31"/>
      <c r="AFE57" s="31"/>
      <c r="AFF57" s="31"/>
      <c r="AFG57" s="31"/>
      <c r="AFH57" s="31"/>
      <c r="AFI57" s="31"/>
      <c r="AFJ57" s="31"/>
      <c r="AFK57" s="31"/>
      <c r="AFL57" s="31"/>
      <c r="AFM57" s="31"/>
      <c r="AFN57" s="31"/>
      <c r="AFO57" s="31"/>
      <c r="AFP57" s="31"/>
      <c r="AFQ57" s="31"/>
      <c r="AFR57" s="31"/>
      <c r="AFS57" s="31"/>
      <c r="AFT57" s="31"/>
      <c r="AFU57" s="31"/>
      <c r="AFV57" s="31"/>
      <c r="AFW57" s="31"/>
      <c r="AFX57" s="31"/>
      <c r="AFY57" s="31"/>
      <c r="AFZ57" s="31"/>
      <c r="AGA57" s="31"/>
      <c r="AGB57" s="31"/>
      <c r="AGC57" s="31"/>
      <c r="AGD57" s="31"/>
      <c r="AGE57" s="31"/>
      <c r="AGF57" s="31"/>
      <c r="AGG57" s="31"/>
      <c r="AGH57" s="31"/>
      <c r="AGI57" s="31"/>
      <c r="AGJ57" s="31"/>
      <c r="AGK57" s="31"/>
      <c r="AGL57" s="31"/>
      <c r="AGM57" s="31"/>
      <c r="AGN57" s="31"/>
      <c r="AGO57" s="31"/>
      <c r="AGP57" s="31"/>
      <c r="AGQ57" s="31"/>
      <c r="AGR57" s="31"/>
      <c r="AGS57" s="31"/>
      <c r="AGT57" s="31"/>
      <c r="AGU57" s="31"/>
      <c r="AGV57" s="31"/>
      <c r="AGW57" s="31"/>
      <c r="AGX57" s="31"/>
      <c r="AGY57" s="31"/>
      <c r="AGZ57" s="31"/>
      <c r="AHA57" s="31"/>
      <c r="AHB57" s="31"/>
      <c r="AHC57" s="31"/>
      <c r="AHD57" s="31"/>
      <c r="AHE57" s="31"/>
      <c r="AHF57" s="31"/>
      <c r="AHG57" s="31"/>
      <c r="AHH57" s="31"/>
      <c r="AHI57" s="31"/>
      <c r="AHJ57" s="31"/>
      <c r="AHK57" s="31"/>
      <c r="AHL57" s="31"/>
      <c r="AHM57" s="31"/>
      <c r="AHN57" s="31"/>
      <c r="AHO57" s="31"/>
      <c r="AHP57" s="31"/>
      <c r="AHQ57" s="31"/>
      <c r="AHR57" s="31"/>
      <c r="AHS57" s="31"/>
      <c r="AHT57" s="31"/>
      <c r="AHU57" s="31"/>
      <c r="AHV57" s="31"/>
      <c r="AHW57" s="31"/>
      <c r="AHX57" s="31"/>
      <c r="AHY57" s="31"/>
      <c r="AHZ57" s="31"/>
      <c r="AIA57" s="31"/>
      <c r="AIB57" s="31"/>
      <c r="AIC57" s="31"/>
      <c r="AID57" s="31"/>
      <c r="AIE57" s="31"/>
      <c r="AIF57" s="31"/>
      <c r="AIG57" s="31"/>
      <c r="AIH57" s="31"/>
      <c r="AII57" s="31"/>
      <c r="AIJ57" s="31"/>
      <c r="AIK57" s="31"/>
      <c r="AIL57" s="31"/>
      <c r="AIM57" s="31"/>
      <c r="AIN57" s="31"/>
      <c r="AIO57" s="31"/>
      <c r="AIP57" s="31"/>
      <c r="AIQ57" s="31"/>
      <c r="AIR57" s="31"/>
      <c r="AIS57" s="31"/>
      <c r="AIT57" s="31"/>
      <c r="AIU57" s="31"/>
      <c r="AIV57" s="31"/>
      <c r="AIW57" s="31"/>
      <c r="AIX57" s="31"/>
      <c r="AIY57" s="31"/>
      <c r="AIZ57" s="31"/>
      <c r="AJA57" s="31"/>
      <c r="AJB57" s="31"/>
      <c r="AJC57" s="31"/>
      <c r="AJD57" s="31"/>
      <c r="AJE57" s="31"/>
      <c r="AJF57" s="31"/>
      <c r="AJG57" s="31"/>
      <c r="AJH57" s="31"/>
      <c r="AJI57" s="31"/>
      <c r="AJJ57" s="31"/>
      <c r="AJK57" s="31"/>
      <c r="AJL57" s="31"/>
      <c r="AJM57" s="31"/>
      <c r="AJN57" s="31"/>
      <c r="AJO57" s="31"/>
      <c r="AJP57" s="31"/>
      <c r="AJQ57" s="31"/>
      <c r="AJR57" s="31"/>
      <c r="AJS57" s="31"/>
      <c r="AJT57" s="31"/>
      <c r="AJU57" s="31"/>
      <c r="AJV57" s="31"/>
      <c r="AJW57" s="31"/>
      <c r="AJX57" s="31"/>
      <c r="AJY57" s="31"/>
      <c r="AJZ57" s="31"/>
      <c r="AKA57" s="31"/>
      <c r="AKB57" s="31"/>
      <c r="AKC57" s="31"/>
      <c r="AKD57" s="31"/>
      <c r="AKE57" s="31"/>
      <c r="AKF57" s="31"/>
      <c r="AKG57" s="31"/>
      <c r="AKH57" s="31"/>
      <c r="AKI57" s="31"/>
      <c r="AKJ57" s="31"/>
      <c r="AKK57" s="31"/>
      <c r="AKL57" s="31"/>
      <c r="AKM57" s="31"/>
      <c r="AKN57" s="31"/>
      <c r="AKO57" s="31"/>
      <c r="AKP57" s="31"/>
      <c r="AKQ57" s="31"/>
      <c r="AKR57" s="31"/>
      <c r="AKS57" s="31"/>
      <c r="AKT57" s="31"/>
      <c r="AKU57" s="31"/>
      <c r="AKV57" s="31"/>
      <c r="AKW57" s="31"/>
      <c r="AKX57" s="31"/>
      <c r="AKY57" s="31"/>
      <c r="AKZ57" s="31"/>
      <c r="ALA57" s="31"/>
      <c r="ALB57" s="31"/>
      <c r="ALC57" s="31"/>
      <c r="ALD57" s="31"/>
      <c r="ALE57" s="31"/>
      <c r="ALF57" s="31"/>
      <c r="ALG57" s="31"/>
      <c r="ALH57" s="31"/>
      <c r="ALI57" s="31"/>
      <c r="ALJ57" s="31"/>
      <c r="ALK57" s="31"/>
      <c r="ALL57" s="31"/>
      <c r="ALM57" s="31"/>
      <c r="ALN57" s="31"/>
      <c r="ALO57" s="31"/>
      <c r="ALP57" s="31"/>
      <c r="ALQ57" s="31"/>
      <c r="ALR57" s="31"/>
      <c r="ALS57" s="31"/>
      <c r="ALT57" s="31"/>
      <c r="ALU57" s="31"/>
      <c r="ALV57" s="31"/>
      <c r="ALW57" s="31"/>
      <c r="ALX57" s="31"/>
      <c r="ALY57" s="31"/>
      <c r="ALZ57" s="31"/>
      <c r="AMA57" s="31"/>
      <c r="AMB57" s="31"/>
      <c r="AMC57" s="31"/>
      <c r="AMD57" s="31"/>
      <c r="AME57" s="31"/>
      <c r="AMF57" s="31"/>
      <c r="AMG57" s="31"/>
      <c r="AMH57" s="31"/>
      <c r="AMI57" s="31"/>
    </row>
    <row r="58" spans="1:1023" ht="118.9" customHeight="1" x14ac:dyDescent="0.35">
      <c r="A58" s="28" t="s">
        <v>51</v>
      </c>
      <c r="B58" s="13" t="s">
        <v>12</v>
      </c>
      <c r="C58" s="13" t="s">
        <v>12</v>
      </c>
      <c r="D58" s="13" t="s">
        <v>12</v>
      </c>
      <c r="E58" s="13" t="s">
        <v>12</v>
      </c>
      <c r="F58" s="13" t="s">
        <v>12</v>
      </c>
      <c r="G58" s="23"/>
      <c r="H58" s="18" t="str">
        <f>IF(COUNTIF(F58,"Impact Inconnu"),"Impact inconnu sur la santé",IF((COUNTIF(B58:E58,"-")=1),"Réponse Incomplète",IF(OR(B58="-",C58="-",D58="-",E58="-")," ",IF(OR(AND(B58=0,C58=0,D58=0,E58=0),AND(B58&gt;=0,C58&gt;=0,D58&gt;=0,E58&gt;=0)),"Une EIS n'est pas recommandée",IF(COUNTIF(F58,"Impact Inconnu"),"Impact inconnu sur la santé",IF(OR((B58-C58&gt;=2),(B58-D58&gt;=2),(B58-E58&gt;=2),(C58-B58&gt;=2),(C58-D58&gt;=2),(C58-E58&gt;=2),(D58-E58&gt;=2),(D58-C58&gt;=2),(D58-B58&gt;=2),(E58-D58&gt;=2),(E58-C58&gt;=2),(E58-B58&gt;=2)),"Attention Inégalités Sociales de Santé ",IF(AND(B58=-2,C58=-2,D58=-2,E58=-2),"Une EIS est fortement recommandée",IF(AND(B58&lt;=0,C58&lt;=0,D58&lt;=0,E58&lt;=0),"Une EIS est à envisager",IF((COUNTIF(B58:E58,"-")=1),"Réponse Incomplète")))))))))</f>
        <v xml:space="preserve"> </v>
      </c>
      <c r="I58" s="22"/>
      <c r="J58" s="1"/>
      <c r="K58" s="1"/>
      <c r="L58" s="1"/>
    </row>
    <row r="59" spans="1:1023" x14ac:dyDescent="0.35">
      <c r="A59" s="64"/>
      <c r="B59" s="64"/>
      <c r="C59" s="64"/>
      <c r="D59" s="64"/>
      <c r="E59" s="64"/>
      <c r="F59" s="64"/>
    </row>
    <row r="60" spans="1:1023" x14ac:dyDescent="0.35">
      <c r="A60" s="65" t="s">
        <v>6</v>
      </c>
      <c r="B60" s="66" t="s">
        <v>7</v>
      </c>
      <c r="C60" s="66" t="s">
        <v>52</v>
      </c>
      <c r="D60" s="66" t="s">
        <v>53</v>
      </c>
      <c r="E60" s="66" t="s">
        <v>10</v>
      </c>
      <c r="F60" s="64"/>
    </row>
    <row r="61" spans="1:1023" x14ac:dyDescent="0.35">
      <c r="A61" s="65"/>
      <c r="B61" s="66">
        <f>SUM(B7,B9,B14,B18,B19,B23,B24,B25,B28,B35,B41,B45,B55,B58,B51,B50,B48)</f>
        <v>0</v>
      </c>
      <c r="C61" s="66">
        <f>SUM(C7,C9,C14,C18,C19,C23,C24,C25,C28,C30,C35,C41,C45,C55,C58,C48,C50,C51)</f>
        <v>0</v>
      </c>
      <c r="D61" s="66">
        <f>SUM(D7,D9,D14,D18,D19,D23,D24,D25,D28,D30,D35,D41,D45,D55,D58,D51,D50,D48)</f>
        <v>1</v>
      </c>
      <c r="E61" s="66">
        <f>SUM(E7,E9,E14,E18,E19,E23,E24,E25,E28,E30,E35,E41,E45,E55,E58,F51,F50,F48)</f>
        <v>1</v>
      </c>
      <c r="F61" s="64"/>
    </row>
    <row r="62" spans="1:1023" x14ac:dyDescent="0.35">
      <c r="A62" s="64"/>
      <c r="B62" s="67"/>
      <c r="C62" s="67"/>
      <c r="D62" s="67"/>
      <c r="E62" s="67"/>
      <c r="F62" s="64"/>
    </row>
    <row r="63" spans="1:1023" x14ac:dyDescent="0.35">
      <c r="A63" s="64"/>
      <c r="B63" s="68"/>
      <c r="C63" s="68"/>
      <c r="D63" s="68"/>
      <c r="E63" s="68"/>
      <c r="F63" s="64"/>
      <c r="X63" s="24"/>
    </row>
    <row r="64" spans="1:1023" x14ac:dyDescent="0.35">
      <c r="A64" s="64"/>
      <c r="B64" s="64"/>
      <c r="C64" s="64"/>
      <c r="D64" s="64"/>
      <c r="E64" s="64"/>
      <c r="F64" s="64"/>
      <c r="X64" s="28"/>
    </row>
    <row r="65" spans="24:24" x14ac:dyDescent="0.35">
      <c r="X65" s="24"/>
    </row>
    <row r="139" spans="10:12" x14ac:dyDescent="0.35">
      <c r="J139" s="1"/>
      <c r="K139" s="1"/>
      <c r="L139" s="1"/>
    </row>
    <row r="140" spans="10:12" x14ac:dyDescent="0.35">
      <c r="J140" s="1"/>
      <c r="K140" s="1"/>
      <c r="L140" s="1"/>
    </row>
    <row r="141" spans="10:12" x14ac:dyDescent="0.35">
      <c r="J141" s="1"/>
      <c r="K141" s="1"/>
      <c r="L141" s="1"/>
    </row>
    <row r="142" spans="10:12" x14ac:dyDescent="0.35">
      <c r="J142" s="1"/>
      <c r="K142" s="1"/>
      <c r="L142" s="1"/>
    </row>
    <row r="143" spans="10:12" x14ac:dyDescent="0.35">
      <c r="J143" s="1"/>
      <c r="K143" s="1"/>
      <c r="L143" s="1"/>
    </row>
  </sheetData>
  <sheetProtection algorithmName="SHA-512" hashValue="go0UQB28tET6YKGe4JeraUx5m30R5vjo1n02F7/9Ia0VlnG2ktCtSN5y6JsoT11EEPXkBO2S/we+ifIO79rZCw==" saltValue="a9ukeorLM4hPO6v9DF8QPQ==" spinCount="100000" sheet="1" objects="1" scenarios="1"/>
  <mergeCells count="19">
    <mergeCell ref="AF5:AJ5"/>
    <mergeCell ref="A26:H26"/>
    <mergeCell ref="A1:H1"/>
    <mergeCell ref="A2:H2"/>
    <mergeCell ref="B3:E3"/>
    <mergeCell ref="C4:E4"/>
    <mergeCell ref="A5:H5"/>
    <mergeCell ref="A9:A11"/>
    <mergeCell ref="A12:H12"/>
    <mergeCell ref="A14:A16"/>
    <mergeCell ref="B20:E20"/>
    <mergeCell ref="A21:H21"/>
    <mergeCell ref="A56:H56"/>
    <mergeCell ref="A30:A32"/>
    <mergeCell ref="A33:H33"/>
    <mergeCell ref="A35:A37"/>
    <mergeCell ref="A41:A43"/>
    <mergeCell ref="A46:H46"/>
    <mergeCell ref="A53:H53"/>
  </mergeCells>
  <conditionalFormatting sqref="H3:H4 H6:H11 H13:H20 H22:H25 H27:H32 H34:H37 H39 H48:H52 H54:H55 H57:H1048576 H41:H45">
    <cfRule type="cellIs" dxfId="4" priority="2" stopIfTrue="1" operator="equal">
      <formula>"Une EIS est à envisager"</formula>
    </cfRule>
  </conditionalFormatting>
  <conditionalFormatting sqref="H3:H4 H6:H11 H13:H20 H22:H25 H27:H32 H34:H37 H39 H48:H52 H54:H55 H57:H1048576 H41:H45">
    <cfRule type="cellIs" dxfId="3" priority="4" stopIfTrue="1" operator="equal">
      <formula>"Une EIS est fortement recommandée"</formula>
    </cfRule>
  </conditionalFormatting>
  <conditionalFormatting sqref="H3:H4 H6:H11 H13:H20 H22:H25 H27:H32 H34:H37 H39 H48:H52 H54:H55 H57:H1048576 H41:H45">
    <cfRule type="cellIs" dxfId="2" priority="3" stopIfTrue="1" operator="equal">
      <formula>"Une EIS n'est pas recommandée"</formula>
    </cfRule>
  </conditionalFormatting>
  <conditionalFormatting sqref="H1:H1048576">
    <cfRule type="containsText" dxfId="1" priority="1" operator="containsText" text="Attention Inégalités Sociales de Santé">
      <formula>NOT(ISERROR(SEARCH("Attention Inégalités Sociales de Santé",H1)))</formula>
    </cfRule>
  </conditionalFormatting>
  <dataValidations count="7">
    <dataValidation type="list" allowBlank="1" showInputMessage="1" showErrorMessage="1" sqref="B7:E7 B9:E9 B11:E11 B14:E14 B16:D16 B18:E19 B23:E25 B28:E28 B30:E30 B32:C32 B35:E35 B37:E37 B39:D39 B41:E41 B43:D43 B45:E45 B48:E52 B55:E55 B58:E58" xr:uid="{00000000-0002-0000-0000-000000000000}">
      <formula1>"-,-2,-1,0,1,2"</formula1>
    </dataValidation>
    <dataValidation type="list" allowBlank="1" showInputMessage="1" showErrorMessage="1" sqref="B20" xr:uid="{00000000-0002-0000-0000-000001000000}">
      <formula1>"-,Oui,Non"</formula1>
    </dataValidation>
    <dataValidation type="list" showInputMessage="1" showErrorMessage="1" sqref="D32:E32" xr:uid="{00000000-0002-0000-0000-000002000000}">
      <formula1>$E$31</formula1>
    </dataValidation>
    <dataValidation type="list" showInputMessage="1" showErrorMessage="1" sqref="E16" xr:uid="{00000000-0002-0000-0000-000003000000}">
      <formula1>$E$14</formula1>
    </dataValidation>
    <dataValidation type="list" showInputMessage="1" showErrorMessage="1" sqref="E43" xr:uid="{00000000-0002-0000-0000-000004000000}">
      <formula1>$E$40</formula1>
    </dataValidation>
    <dataValidation type="list" allowBlank="1" showInputMessage="1" showErrorMessage="1" sqref="F7 F9 F11 F14 F16 F18:F20 F23:F25 F28 F30 F32 F35 F37 F39 F41 F43 F45 F48:F52 F55 F58" xr:uid="{00000000-0002-0000-0000-000005000000}">
      <formula1>"-,Impact Inconnu"</formula1>
    </dataValidation>
    <dataValidation type="list" allowBlank="1" showInputMessage="1" showErrorMessage="1" sqref="AG16:AJ16" xr:uid="{00000000-0002-0000-0000-000006000000}">
      <formula1>"0,1,2,3,4"</formula1>
    </dataValidation>
  </dataValidations>
  <pageMargins left="0.23622047244094502" right="0.23622047244094502" top="0.39370078740157505" bottom="0.39370078740157505" header="0" footer="0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H2" sqref="H2"/>
    </sheetView>
  </sheetViews>
  <sheetFormatPr baseColWidth="10" defaultColWidth="9" defaultRowHeight="14.5" x14ac:dyDescent="0.35"/>
  <cols>
    <col min="1" max="1" width="19.81640625" style="52" customWidth="1"/>
    <col min="2" max="2" width="15.54296875" style="52" customWidth="1"/>
    <col min="3" max="3" width="15" style="52" customWidth="1"/>
    <col min="4" max="4" width="10" style="52" customWidth="1"/>
    <col min="5" max="5" width="9.81640625" style="52" customWidth="1"/>
    <col min="6" max="6" width="8.453125" style="52" customWidth="1"/>
    <col min="7" max="7" width="59.1796875" style="52" customWidth="1"/>
    <col min="8" max="8" width="17.81640625" style="52" customWidth="1"/>
    <col min="9" max="1024" width="11.7265625" style="52" customWidth="1"/>
    <col min="1025" max="1025" width="9" style="52" customWidth="1"/>
    <col min="1026" max="16384" width="9" style="52"/>
  </cols>
  <sheetData>
    <row r="1" spans="1:7" x14ac:dyDescent="0.35">
      <c r="A1" s="81" t="s">
        <v>54</v>
      </c>
      <c r="B1" s="81"/>
      <c r="C1" s="81"/>
      <c r="D1" s="81"/>
      <c r="E1" s="81"/>
      <c r="F1" s="81"/>
      <c r="G1" s="81"/>
    </row>
    <row r="2" spans="1:7" ht="63" customHeight="1" x14ac:dyDescent="0.35">
      <c r="A2" s="43"/>
      <c r="B2" s="44" t="s">
        <v>55</v>
      </c>
      <c r="C2" s="45" t="s">
        <v>56</v>
      </c>
      <c r="D2" s="46" t="s">
        <v>57</v>
      </c>
      <c r="E2" s="47" t="s">
        <v>58</v>
      </c>
      <c r="F2" s="48" t="s">
        <v>59</v>
      </c>
      <c r="G2" s="49" t="s">
        <v>60</v>
      </c>
    </row>
    <row r="3" spans="1:7" ht="89.65" customHeight="1" x14ac:dyDescent="0.35">
      <c r="A3" s="43" t="s">
        <v>61</v>
      </c>
      <c r="B3" s="55" t="str">
        <f>IF(COUNTIF(Grille_de_dépistage!H7,"Une EIS n'est pas recommandée"),"X","")</f>
        <v/>
      </c>
      <c r="C3" s="55" t="str">
        <f>IF(COUNTIF(Grille_de_dépistage!H7,"Une EIS est fortement recommandée"),"X","")</f>
        <v/>
      </c>
      <c r="D3" s="55" t="str">
        <f>IF(COUNTIF(Grille_de_dépistage!H7,"Une EIS est à envisager"),"X","")</f>
        <v/>
      </c>
      <c r="E3" s="50" t="str">
        <f>IF(COUNTIF(Grille_de_dépistage!H7,"Attention Inégalités Sociales de Santé "),"X","")</f>
        <v/>
      </c>
      <c r="F3" s="55" t="str">
        <f>IF(COUNTIF(Grille_de_dépistage!H7,"Impact inconnu sur la santé"),"X","")</f>
        <v>X</v>
      </c>
      <c r="G3" s="51" t="str">
        <f>Grille_de_dépistage!G7</f>
        <v>Dépend du type de commerces prévus / marché peut permettre accès à toutes les populations à des produits frais / leviers politiques publiques pour favoriser producteurs bio par ex (voir PCAET)</v>
      </c>
    </row>
    <row r="4" spans="1:7" ht="50.65" customHeight="1" x14ac:dyDescent="0.35">
      <c r="A4" s="43" t="s">
        <v>62</v>
      </c>
      <c r="B4" s="55" t="str">
        <f>IF(COUNTIF(Grille_de_dépistage!H9,"Une EIS n'est pas recommandée"),"X","")</f>
        <v/>
      </c>
      <c r="C4" s="55" t="str">
        <f>IF(COUNTIF(Grille_de_dépistage!H9,"Une EIS est fortement recommandée"),"X","")</f>
        <v/>
      </c>
      <c r="D4" s="55" t="str">
        <f>IF(COUNTIF(Grille_de_dépistage!H9,"Une EIS est à envisager"),"X","")</f>
        <v/>
      </c>
      <c r="E4" s="55" t="str">
        <f>IF(COUNTIF(Grille_de_dépistage!H9,"Attention Inégalités Sociales de Santé "),"X","")</f>
        <v/>
      </c>
      <c r="F4" s="55" t="str">
        <f>IF(COUNTIF(Grille_de_dépistage!H9,"Impact inconnu sur la santé"),"X","")</f>
        <v/>
      </c>
      <c r="G4" s="51" t="str">
        <f>(Grille_de_dépistage!G9)</f>
        <v>Penser l'aménagement des pistes cyclables en lien avec le reste du maillage + équipements vélos (commerces, bâtiments résidentiels, aménagement parkings vélos…) Levier potentiel : vélos partagés</v>
      </c>
    </row>
    <row r="5" spans="1:7" x14ac:dyDescent="0.35">
      <c r="A5" s="43" t="s">
        <v>63</v>
      </c>
      <c r="B5" s="55" t="str">
        <f>IF(COUNTIF(Grille_de_dépistage!H14,"Une EIS n'est pas recommandée"),"X","")</f>
        <v/>
      </c>
      <c r="C5" s="55" t="str">
        <f>IF(COUNTIF(Grille_de_dépistage!H14,"Une EIS est fortement recommandée"),"X","")</f>
        <v/>
      </c>
      <c r="D5" s="50" t="str">
        <f>IF(COUNTIF(Grille_de_dépistage!H14,"Une EIS est à envisager"),"X","")</f>
        <v/>
      </c>
      <c r="E5" s="55" t="str">
        <f>IF(COUNTIF(Grille_de_dépistage!H14,"Attention Inégalités Sociales de Santé "),"X","")</f>
        <v/>
      </c>
      <c r="F5" s="55" t="str">
        <f>IF(COUNTIF(Grille_de_dépistage!H14,"Impact inconnu sur la santé"),"X","")</f>
        <v/>
      </c>
      <c r="G5" s="51">
        <f>Grille_de_dépistage!G14</f>
        <v>0</v>
      </c>
    </row>
    <row r="6" spans="1:7" ht="29" x14ac:dyDescent="0.35">
      <c r="A6" s="43" t="s">
        <v>64</v>
      </c>
      <c r="B6" s="55" t="str">
        <f>IF(COUNTIF(Grille_de_dépistage!H18,"Une EIS n'est pas recommandée"),"X","")</f>
        <v/>
      </c>
      <c r="C6" s="55" t="str">
        <f>IF(COUNTIF(Grille_de_dépistage!H18,"Une EIS est fortement recommandée"),"X","")</f>
        <v/>
      </c>
      <c r="D6" s="55" t="str">
        <f>IF(COUNTIF(Grille_de_dépistage!H18,"Une EIS est à envisager"),"X","")</f>
        <v/>
      </c>
      <c r="E6" s="55" t="str">
        <f>IF(COUNTIF(Grille_de_dépistage!H18,"Attention Inégalités Sociales de Santé "),"X","")</f>
        <v/>
      </c>
      <c r="F6" s="55" t="str">
        <f>IF(COUNTIF(Grille_de_dépistage!H18,"Impact inconnu sur la santé"),"X","")</f>
        <v/>
      </c>
      <c r="G6" s="51">
        <f>Grille_de_dépistage!G18</f>
        <v>0</v>
      </c>
    </row>
    <row r="7" spans="1:7" x14ac:dyDescent="0.35">
      <c r="A7" s="43" t="s">
        <v>65</v>
      </c>
      <c r="B7" s="55" t="str">
        <f>IF(COUNTIF(Grille_de_dépistage!H19,"Une EIS n'est pas recommandée"),"X","")</f>
        <v/>
      </c>
      <c r="C7" s="55" t="str">
        <f>IF(COUNTIF(Grille_de_dépistage!H19,"Une EIS est fortement recommandée"),"X","")</f>
        <v/>
      </c>
      <c r="D7" s="55" t="str">
        <f>IF(COUNTIF(Grille_de_dépistage!H19,"Une EIS est à envisager"),"X","")</f>
        <v/>
      </c>
      <c r="E7" s="55" t="str">
        <f>IF(COUNTIF(Grille_de_dépistage!H19,"Attention Inégalités Sociales de Santé "),"X","")</f>
        <v/>
      </c>
      <c r="F7" s="55" t="str">
        <f>IF(COUNTIF(Grille_de_dépistage!H19,"Impact inconnu sur la santé"),"X","")</f>
        <v/>
      </c>
      <c r="G7" s="51">
        <f>Grille_de_dépistage!G19</f>
        <v>0</v>
      </c>
    </row>
    <row r="8" spans="1:7" x14ac:dyDescent="0.35">
      <c r="A8" s="43" t="s">
        <v>66</v>
      </c>
      <c r="B8" s="55" t="str">
        <f>IF(COUNTIF(Grille_de_dépistage!H20,"Une EIS n'est pas recommandée"),"X","")</f>
        <v/>
      </c>
      <c r="C8" s="55" t="str">
        <f>IF(COUNTIF(Grille_de_dépistage!H20,"Une EIS est fortement recommandée"),"X","")</f>
        <v/>
      </c>
      <c r="D8" s="55" t="str">
        <f>IF(COUNTIF(Grille_de_dépistage!H20,"Une EIS est à envisager"),"X","")</f>
        <v/>
      </c>
      <c r="E8" s="55" t="str">
        <f>IF(COUNTIF(Grille_de_dépistage!H20,"Attention Inégalités Sociales de Santé "),"X","")</f>
        <v/>
      </c>
      <c r="F8" s="55" t="str">
        <f>IF(COUNTIF(Grille_de_dépistage!H20,"Impact inconnu sur la santé"),"X","")</f>
        <v/>
      </c>
      <c r="G8" s="51">
        <f>Grille_de_dépistage!G20</f>
        <v>0</v>
      </c>
    </row>
    <row r="9" spans="1:7" ht="40.9" customHeight="1" x14ac:dyDescent="0.35">
      <c r="A9" s="43" t="s">
        <v>67</v>
      </c>
      <c r="B9" s="55" t="str">
        <f>IF(COUNTIF(Grille_de_dépistage!H23,"Une EIS n'est pas recommandée"),"X","")</f>
        <v/>
      </c>
      <c r="C9" s="55" t="str">
        <f>IF(COUNTIF(Grille_de_dépistage!H23,"Une EIS est fortement recommandée"),"X","")</f>
        <v/>
      </c>
      <c r="D9" s="55" t="str">
        <f>IF(COUNTIF(Grille_de_dépistage!H23,"Une EIS est à envisager"),"X","")</f>
        <v/>
      </c>
      <c r="E9" s="55" t="str">
        <f>IF(COUNTIF(Grille_de_dépistage!H23,"Attention Inégalités Sociales de Santé "),"X","")</f>
        <v/>
      </c>
      <c r="F9" s="55" t="str">
        <f>IF(COUNTIF(Grille_de_dépistage!H23,"Impact inconnu sur la santé"),"X","")</f>
        <v/>
      </c>
      <c r="G9" s="51">
        <f>Grille_de_dépistage!G23</f>
        <v>0</v>
      </c>
    </row>
    <row r="10" spans="1:7" ht="28.15" customHeight="1" x14ac:dyDescent="0.35">
      <c r="A10" s="43" t="s">
        <v>68</v>
      </c>
      <c r="B10" s="55" t="str">
        <f>IF(COUNTIF(Grille_de_dépistage!H24,"Une EIS n'est pas recommandée"),"X","")</f>
        <v/>
      </c>
      <c r="C10" s="55" t="str">
        <f>IF(COUNTIF(Grille_de_dépistage!H24,"Une EIS est fortement recommandée"),"X","")</f>
        <v/>
      </c>
      <c r="D10" s="55" t="str">
        <f>IF(COUNTIF(Grille_de_dépistage!H24,"Une EIS est à envisager"),"X","")</f>
        <v/>
      </c>
      <c r="E10" s="55" t="str">
        <f>IF(COUNTIF(Grille_de_dépistage!H24,"Attention Inégalités Sociales de Santé "),"X","")</f>
        <v/>
      </c>
      <c r="F10" s="55" t="str">
        <f>IF(COUNTIF(Grille_de_dépistage!H24,"Impact inconnu sur la santé"),"X","")</f>
        <v/>
      </c>
      <c r="G10" s="51">
        <f>Grille_de_dépistage!G24</f>
        <v>0</v>
      </c>
    </row>
    <row r="11" spans="1:7" ht="49.9" customHeight="1" x14ac:dyDescent="0.35">
      <c r="A11" s="43" t="s">
        <v>69</v>
      </c>
      <c r="B11" s="55" t="str">
        <f>IF(COUNTIF(Grille_de_dépistage!H25,"Une EIS n'est pas recommandée"),"X","")</f>
        <v>X</v>
      </c>
      <c r="C11" s="55" t="str">
        <f>IF(COUNTIF(Grille_de_dépistage!H25,"Une EIS est fortement recommandée"),"X","")</f>
        <v/>
      </c>
      <c r="D11" s="55" t="str">
        <f>IF(COUNTIF(Grille_de_dépistage!H25,"Une EIS est à envisager"),"X","")</f>
        <v/>
      </c>
      <c r="E11" s="55" t="str">
        <f>IF(COUNTIF(Grille_de_dépistage!H25,"Attention Inégalités Sociales de Santé "),"X","")</f>
        <v/>
      </c>
      <c r="F11" s="55" t="str">
        <f>IF(COUNTIF(Grille_de_dépistage!H25,"Impact inconnu sur la santé"),"X","")</f>
        <v/>
      </c>
      <c r="G11" s="51" t="str">
        <f>Grille_de_dépistage!G25</f>
        <v>Désenclavement / rénovation du quartier peut conduire à l'installation de nouveaux employeurs / tiers lieux pour favoriser initiatives locales / vigilance maintien petits commerces</v>
      </c>
    </row>
    <row r="12" spans="1:7" ht="43.5" x14ac:dyDescent="0.35">
      <c r="A12" s="43" t="s">
        <v>70</v>
      </c>
      <c r="B12" s="55" t="str">
        <f>IF(COUNTIF(Grille_de_dépistage!H28,"Une EIS n'est pas recommandée"),"X","")</f>
        <v/>
      </c>
      <c r="C12" s="55" t="str">
        <f>IF(COUNTIF(Grille_de_dépistage!H28,"Une EIS est fortement recommandée"),"X","")</f>
        <v/>
      </c>
      <c r="D12" s="55" t="str">
        <f>IF(COUNTIF(Grille_de_dépistage!H28,"Une EIS est à envisager"),"X","")</f>
        <v/>
      </c>
      <c r="E12" s="55" t="str">
        <f>IF(COUNTIF(Grille_de_dépistage!H28,"Attention Inégalités Sociales de Santé "),"X","")</f>
        <v/>
      </c>
      <c r="F12" s="55" t="str">
        <f>IF(COUNTIF(Grille_de_dépistage!H28,"Impact inconnu sur la santé"),"X","")</f>
        <v/>
      </c>
      <c r="G12" s="51">
        <f>Grille_de_dépistage!G28</f>
        <v>0</v>
      </c>
    </row>
    <row r="13" spans="1:7" ht="48.4" customHeight="1" x14ac:dyDescent="0.35">
      <c r="A13" s="43" t="s">
        <v>71</v>
      </c>
      <c r="B13" s="55" t="str">
        <f>IF(COUNTIF(Grille_de_dépistage!H30,"Une EIS n'est pas recommandée"),"X","")</f>
        <v/>
      </c>
      <c r="C13" s="55" t="str">
        <f>IF(COUNTIF(Grille_de_dépistage!H30,"Une EIS est fortement recommandée"),"X","")</f>
        <v/>
      </c>
      <c r="D13" s="55" t="str">
        <f>IF(COUNTIF(Grille_de_dépistage!H30,"Une EIS est à envisager"),"X","")</f>
        <v/>
      </c>
      <c r="E13" s="55" t="str">
        <f>IF(COUNTIF(Grille_de_dépistage!H30,"Attention Inégalités Sociales de Santé "),"X","")</f>
        <v/>
      </c>
      <c r="F13" s="55" t="str">
        <f>IF(COUNTIF(Grille_de_dépistage!H30,"Impact inconnu sur la santé"),"X","")</f>
        <v/>
      </c>
      <c r="G13" s="51">
        <f>Grille_de_dépistage!G30</f>
        <v>0</v>
      </c>
    </row>
    <row r="14" spans="1:7" x14ac:dyDescent="0.35">
      <c r="A14" s="43" t="s">
        <v>72</v>
      </c>
      <c r="B14" s="55" t="str">
        <f>IF(COUNTIF(Grille_de_dépistage!H35,"Une EIS n'est pas recommandée"),"X","")</f>
        <v/>
      </c>
      <c r="C14" s="55" t="str">
        <f>IF(COUNTIF(Grille_de_dépistage!H35,"Une EIS est fortement recommandée"),"X","")</f>
        <v/>
      </c>
      <c r="D14" s="55" t="str">
        <f>IF(COUNTIF(Grille_de_dépistage!H35,"Une EIS est à envisager"),"X","")</f>
        <v/>
      </c>
      <c r="E14" s="55" t="str">
        <f>IF(COUNTIF(Grille_de_dépistage!H35,"Attention Inégalités Sociales de Santé "),"X","")</f>
        <v/>
      </c>
      <c r="F14" s="55" t="str">
        <f>IF(COUNTIF(Grille_de_dépistage!H35,"Impact inconnu sur la santé"),"X","")</f>
        <v/>
      </c>
      <c r="G14" s="51">
        <f>Grille_de_dépistage!G35</f>
        <v>0</v>
      </c>
    </row>
    <row r="15" spans="1:7" ht="43.5" x14ac:dyDescent="0.35">
      <c r="A15" s="43" t="s">
        <v>73</v>
      </c>
      <c r="B15" s="55" t="str">
        <f>IF(COUNTIF(Grille_de_dépistage!H39,"Une EIS n'est pas recommandée"),"X","")</f>
        <v/>
      </c>
      <c r="C15" s="55" t="str">
        <f>IF(COUNTIF(Grille_de_dépistage!H39,"Une EIS est fortement recommandée"),"X","")</f>
        <v/>
      </c>
      <c r="D15" s="55" t="str">
        <f>IF(COUNTIF(Grille_de_dépistage!H39,"Une EIS est à envisager"),"X","")</f>
        <v/>
      </c>
      <c r="E15" s="55" t="str">
        <f>IF(COUNTIF(Grille_de_dépistage!H39,"Attention Inégalités Sociales de Santé "),"X","")</f>
        <v/>
      </c>
      <c r="F15" s="55" t="str">
        <f>IF(COUNTIF(Grille_de_dépistage!H39,"Impact inconnu sur la santé"),"X","")</f>
        <v/>
      </c>
      <c r="G15" s="51" t="str">
        <f>Grille_de_dépistage!G39</f>
        <v>Ouverture du quartier soumise vigilance en termes d'éclairage, accessibilité / lien avec zones d'activité pour flux de personnes / crainte quant aux pratiques déviantes</v>
      </c>
    </row>
    <row r="16" spans="1:7" ht="37.5" customHeight="1" x14ac:dyDescent="0.35">
      <c r="A16" s="43" t="s">
        <v>74</v>
      </c>
      <c r="B16" s="55" t="str">
        <f>IF(COUNTIF(Grille_de_dépistage!H41,"Une EIS n'est pas recommandée"),"X","")</f>
        <v/>
      </c>
      <c r="C16" s="55" t="str">
        <f>IF(COUNTIF(Grille_de_dépistage!H41,"Une EIS est fortement recommandée"),"X","")</f>
        <v/>
      </c>
      <c r="D16" s="55" t="str">
        <f>IF(COUNTIF(Grille_de_dépistage!H41,"Une EIS est à envisager"),"X","")</f>
        <v/>
      </c>
      <c r="E16" s="55" t="str">
        <f>IF(COUNTIF(Grille_de_dépistage!H41,"Attention Inégalités Sociales de Santé "),"X","")</f>
        <v/>
      </c>
      <c r="F16" s="55" t="str">
        <f>IF(COUNTIF(Grille_de_dépistage!H41,"Impact inconnu sur la santé"),"X","")</f>
        <v/>
      </c>
      <c r="G16" s="51">
        <f>Grille_de_dépistage!G41</f>
        <v>0</v>
      </c>
    </row>
    <row r="17" spans="1:7" x14ac:dyDescent="0.35">
      <c r="A17" s="43" t="s">
        <v>75</v>
      </c>
      <c r="B17" s="55" t="str">
        <f>IF(COUNTIF(Grille_de_dépistage!H45,"Une EIS n'est pas recommandée"),"X","")</f>
        <v/>
      </c>
      <c r="C17" s="55" t="str">
        <f>IF(COUNTIF(Grille_de_dépistage!H45,"Une EIS est fortement recommandée"),"X","")</f>
        <v/>
      </c>
      <c r="D17" s="55" t="str">
        <f>IF(COUNTIF(Grille_de_dépistage!H45,"Une EIS est à envisager"),"X","")</f>
        <v/>
      </c>
      <c r="E17" s="55" t="str">
        <f>IF(COUNTIF(Grille_de_dépistage!H45,"Attention Inégalités Sociales de Santé "),"X","")</f>
        <v/>
      </c>
      <c r="F17" s="55" t="str">
        <f>IF(COUNTIF(Grille_de_dépistage!H45,"Impact inconnu sur la santé"),"X","")</f>
        <v/>
      </c>
      <c r="G17" s="51">
        <f>Grille_de_dépistage!G45</f>
        <v>0</v>
      </c>
    </row>
    <row r="18" spans="1:7" x14ac:dyDescent="0.35">
      <c r="A18" s="43" t="s">
        <v>76</v>
      </c>
      <c r="B18" s="55" t="str">
        <f>IF(COUNTIF(Grille_de_dépistage!H48,"Une EIS n'est pas recommandée"),"X","")</f>
        <v/>
      </c>
      <c r="C18" s="55" t="str">
        <f>IF(COUNTIF(Grille_de_dépistage!H48,"Une EIS est fortement recommandée"),"X","")</f>
        <v/>
      </c>
      <c r="D18" s="55" t="str">
        <f>IF(COUNTIF(Grille_de_dépistage!H48,"Une EIS est à envisager"),"X","")</f>
        <v/>
      </c>
      <c r="E18" s="55" t="str">
        <f>IF(COUNTIF(Grille_de_dépistage!H48,"Attention Inégalités Sociales de Santé "),"X","")</f>
        <v/>
      </c>
      <c r="F18" s="55" t="str">
        <f>IF(COUNTIF(Grille_de_dépistage!H48,"Impact inconnu sur la santé"),"X","")</f>
        <v/>
      </c>
      <c r="G18" s="51">
        <f>Grille_de_dépistage!G48</f>
        <v>0</v>
      </c>
    </row>
    <row r="19" spans="1:7" x14ac:dyDescent="0.35">
      <c r="A19" s="43" t="s">
        <v>77</v>
      </c>
      <c r="B19" s="55" t="str">
        <f>IF(COUNTIF(Grille_de_dépistage!H49,"Une EIS n'est pas recommandée"),"X","")</f>
        <v/>
      </c>
      <c r="C19" s="55" t="str">
        <f>IF(COUNTIF(Grille_de_dépistage!H49,"Une EIS est fortement recommandée"),"X","")</f>
        <v/>
      </c>
      <c r="D19" s="55" t="str">
        <f>IF(COUNTIF(Grille_de_dépistage!H49,"Une EIS est à envisager"),"X","")</f>
        <v/>
      </c>
      <c r="E19" s="55" t="str">
        <f>IF(COUNTIF(Grille_de_dépistage!H49,"Attention Inégalités Sociales de Santé "),"X","")</f>
        <v/>
      </c>
      <c r="F19" s="55" t="str">
        <f>IF(COUNTIF(Grille_de_dépistage!H49,"Impact inconnu sur la santé"),"X","")</f>
        <v/>
      </c>
      <c r="G19" s="51">
        <f>Grille_de_dépistage!G49</f>
        <v>0</v>
      </c>
    </row>
    <row r="20" spans="1:7" x14ac:dyDescent="0.35">
      <c r="A20" s="43" t="s">
        <v>78</v>
      </c>
      <c r="B20" s="55" t="str">
        <f>IF(COUNTIF(Grille_de_dépistage!H50,"Une EIS n'est pas recommandée"),"X","")</f>
        <v/>
      </c>
      <c r="C20" s="55" t="str">
        <f>IF(COUNTIF(Grille_de_dépistage!H50,"Une EIS est fortement recommandée"),"X","")</f>
        <v/>
      </c>
      <c r="D20" s="55" t="str">
        <f>IF(COUNTIF(Grille_de_dépistage!H50,"Une EIS est à envisager"),"X","")</f>
        <v/>
      </c>
      <c r="E20" s="55" t="str">
        <f>IF(COUNTIF(Grille_de_dépistage!H50,"Attention Inégalités Sociales de Santé "),"X","")</f>
        <v/>
      </c>
      <c r="F20" s="55" t="str">
        <f>IF(COUNTIF(Grille_de_dépistage!H50,"Impact inconnu sur la santé"),"X","")</f>
        <v/>
      </c>
      <c r="G20" s="51">
        <f>Grille_de_dépistage!G50</f>
        <v>0</v>
      </c>
    </row>
    <row r="21" spans="1:7" ht="15.4" customHeight="1" x14ac:dyDescent="0.35">
      <c r="A21" s="43" t="s">
        <v>79</v>
      </c>
      <c r="B21" s="55" t="str">
        <f>IF(COUNTIF(Grille_de_dépistage!H51,"Une EIS n'est pas recommandée"),"X","")</f>
        <v/>
      </c>
      <c r="C21" s="55" t="str">
        <f>IF(COUNTIF(Grille_de_dépistage!H51,"Une EIS est fortement recommandée"),"X","")</f>
        <v/>
      </c>
      <c r="D21" s="55" t="str">
        <f>IF(COUNTIF(Grille_de_dépistage!H51,"Une EIS est à envisager"),"X","")</f>
        <v/>
      </c>
      <c r="E21" s="55" t="str">
        <f>IF(COUNTIF(Grille_de_dépistage!H51,"Attention Inégalités Sociales de Santé "),"X","")</f>
        <v/>
      </c>
      <c r="F21" s="55" t="str">
        <f>IF(COUNTIF(Grille_de_dépistage!H51,"Impact inconnu sur la santé"),"X","")</f>
        <v/>
      </c>
      <c r="G21" s="51">
        <f>Grille_de_dépistage!G51</f>
        <v>0</v>
      </c>
    </row>
    <row r="22" spans="1:7" ht="15.4" customHeight="1" x14ac:dyDescent="0.35">
      <c r="A22" s="43" t="s">
        <v>80</v>
      </c>
      <c r="B22" s="55" t="str">
        <f>IF(COUNTIF(Grille_de_dépistage!H52,"Une EIS n'est pas recommandée"),"X","")</f>
        <v/>
      </c>
      <c r="C22" s="55" t="str">
        <f>IF(COUNTIF(Grille_de_dépistage!H52,"Une EIS est fortement recommandée"),"X","")</f>
        <v/>
      </c>
      <c r="D22" s="55" t="str">
        <f>IF(COUNTIF(Grille_de_dépistage!H52,"Une EIS est à envisager"),"X","")</f>
        <v/>
      </c>
      <c r="E22" s="55" t="str">
        <f>IF(COUNTIF(Grille_de_dépistage!H52,"Attention Inégalités Sociales de Santé "),"X","")</f>
        <v/>
      </c>
      <c r="F22" s="55" t="str">
        <f>IF(COUNTIF(Grille_de_dépistage!H52,"Impact inconnu sur la santé"),"X","")</f>
        <v/>
      </c>
      <c r="G22" s="51">
        <f>Grille_de_dépistage!G52</f>
        <v>0</v>
      </c>
    </row>
    <row r="23" spans="1:7" ht="50.65" customHeight="1" x14ac:dyDescent="0.35">
      <c r="A23" s="43" t="s">
        <v>81</v>
      </c>
      <c r="B23" s="55" t="str">
        <f>IF(COUNTIF(Grille_de_dépistage!H55,"Une EIS n'est pas recommandée"),"X","")</f>
        <v/>
      </c>
      <c r="C23" s="55" t="str">
        <f>IF(COUNTIF(Grille_de_dépistage!H55,"Une EIS est fortement recommandée"),"X","")</f>
        <v/>
      </c>
      <c r="D23" s="55" t="str">
        <f>IF(COUNTIF(Grille_de_dépistage!H55,"Une EIS est à envisager"),"X","")</f>
        <v/>
      </c>
      <c r="E23" s="55" t="str">
        <f>IF(COUNTIF(Grille_de_dépistage!H55,"Attention Inégalités Sociales de Santé "),"X","")</f>
        <v/>
      </c>
      <c r="F23" s="55" t="str">
        <f>IF(COUNTIF(Grille_de_dépistage!H55,"Impact inconnu sur la santé"),"X","")</f>
        <v/>
      </c>
      <c r="G23" s="51">
        <f>Grille_de_dépistage!G55</f>
        <v>0</v>
      </c>
    </row>
    <row r="24" spans="1:7" ht="40.9" customHeight="1" x14ac:dyDescent="0.35">
      <c r="A24" s="43" t="s">
        <v>82</v>
      </c>
      <c r="B24" s="55" t="str">
        <f>IF(COUNTIF(Grille_de_dépistage!H58,"Une EIS n'est pas recommandée"),"X","")</f>
        <v/>
      </c>
      <c r="C24" s="55" t="str">
        <f>IF(COUNTIF(Grille_de_dépistage!H58,"Une EIS est fortement recommandée"),"X","")</f>
        <v/>
      </c>
      <c r="D24" s="55" t="str">
        <f>IF(COUNTIF(Grille_de_dépistage!H58,"Une EIS est à envisager"),"X","")</f>
        <v/>
      </c>
      <c r="E24" s="55" t="str">
        <f>IF(COUNTIF(Grille_de_dépistage!H58,"Attention Inégalités Sociales de Santé "),"X","")</f>
        <v/>
      </c>
      <c r="F24" s="55" t="str">
        <f>IF(COUNTIF(Grille_de_dépistage!H58,"Impact inconnu sur la santé"),"X","")</f>
        <v/>
      </c>
      <c r="G24" s="51">
        <f>Grille_de_dépistage!G58</f>
        <v>0</v>
      </c>
    </row>
    <row r="25" spans="1:7" x14ac:dyDescent="0.35">
      <c r="G25" s="52" t="s">
        <v>83</v>
      </c>
    </row>
    <row r="26" spans="1:7" ht="32.25" customHeight="1" x14ac:dyDescent="0.35"/>
    <row r="27" spans="1:7" ht="45" customHeight="1" x14ac:dyDescent="0.35"/>
    <row r="28" spans="1:7" ht="15" customHeight="1" x14ac:dyDescent="0.35"/>
  </sheetData>
  <mergeCells count="1">
    <mergeCell ref="A1:G1"/>
  </mergeCells>
  <conditionalFormatting sqref="G3:G24">
    <cfRule type="cellIs" dxfId="0" priority="4" stopIfTrue="1" operator="equal">
      <formula>0</formula>
    </cfRule>
  </conditionalFormatting>
  <dataValidations count="1">
    <dataValidation type="list" allowBlank="1" showInputMessage="1" showErrorMessage="1" sqref="D31:F32" xr:uid="{00000000-0002-0000-0100-000000000000}">
      <formula1>"0,1,2,3,4"</formula1>
    </dataValidation>
  </dataValidations>
  <pageMargins left="0.25" right="0.25" top="1.0472440944881893" bottom="1.1437007874015752" header="0.30000000000000004" footer="0.75000000000000011"/>
  <pageSetup paperSize="0" fitToWidth="0" fitToHeight="0" orientation="portrait" horizontalDpi="0" verticalDpi="0" copies="0"/>
  <headerFooter alignWithMargins="0">
    <oddHeader xml:space="preserve">&amp;CCompte rendu du dépistage du projet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Grille_de_dépistage</vt:lpstr>
      <vt:lpstr>Compte_rendu_Depistage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BF</dc:creator>
  <cp:lastModifiedBy>Jasmine Marty</cp:lastModifiedBy>
  <cp:revision>37</cp:revision>
  <cp:lastPrinted>2018-10-12T14:30:52Z</cp:lastPrinted>
  <dcterms:created xsi:type="dcterms:W3CDTF">2018-03-09T15:14:18Z</dcterms:created>
  <dcterms:modified xsi:type="dcterms:W3CDTF">2022-01-20T11:34:45Z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